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jrosario\Desktop\"/>
    </mc:Choice>
  </mc:AlternateContent>
  <xr:revisionPtr revIDLastSave="0" documentId="13_ncr:1_{4E970717-F444-492D-B774-F7C96FDA6510}" xr6:coauthVersionLast="47" xr6:coauthVersionMax="47" xr10:uidLastSave="{00000000-0000-0000-0000-000000000000}"/>
  <bookViews>
    <workbookView xWindow="-120" yWindow="-120" windowWidth="25440" windowHeight="15390" activeTab="1" xr2:uid="{00000000-000D-0000-FFFF-FFFF00000000}"/>
  </bookViews>
  <sheets>
    <sheet name="P1 Presupuesto Aprobado" sheetId="7" r:id="rId1"/>
    <sheet name="P2 Presupuesto Aprobado-Ejec " sheetId="2" r:id="rId2"/>
    <sheet name="P3 Ejecución " sheetId="3" r:id="rId3"/>
  </sheets>
  <definedNames>
    <definedName name="_xlnm.Print_Area" localSheetId="1">'P2 Presupuesto Aprobado-Ejec '!$A$1:$P$93</definedName>
    <definedName name="_xlnm.Print_Titles" localSheetId="0">'P1 Presupuesto Aprobado'!$1:$9</definedName>
    <definedName name="_xlnm.Print_Titles" localSheetId="1">'P2 Presupuesto Aprobado-Ejec '!$1:$8</definedName>
    <definedName name="_xlnm.Print_Titles" localSheetId="2">'P3 Ejecución '!$1:$7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1" i="2" l="1"/>
  <c r="B81" i="2"/>
  <c r="C78" i="2"/>
  <c r="B78" i="2"/>
  <c r="C75" i="2"/>
  <c r="B75" i="2"/>
  <c r="C70" i="2"/>
  <c r="B70" i="2"/>
  <c r="C67" i="2"/>
  <c r="B67" i="2"/>
  <c r="C62" i="2"/>
  <c r="B62" i="2"/>
  <c r="C52" i="2"/>
  <c r="B52" i="2"/>
  <c r="C45" i="2"/>
  <c r="B45" i="2"/>
  <c r="C37" i="2"/>
  <c r="C36" i="2"/>
  <c r="B36" i="2"/>
  <c r="C33" i="2"/>
  <c r="B33" i="2"/>
  <c r="B26" i="2" s="1"/>
  <c r="C26" i="2"/>
  <c r="B21" i="2"/>
  <c r="C16" i="2"/>
  <c r="B16" i="2"/>
  <c r="C10" i="2"/>
  <c r="C83" i="2" s="1"/>
  <c r="B10" i="2"/>
  <c r="N81" i="2"/>
  <c r="N78" i="2"/>
  <c r="N75" i="2"/>
  <c r="N70" i="2"/>
  <c r="N67" i="2"/>
  <c r="N62" i="2"/>
  <c r="N83" i="2" s="1"/>
  <c r="N52" i="2"/>
  <c r="N45" i="2"/>
  <c r="N36" i="2"/>
  <c r="N26" i="2"/>
  <c r="N16" i="2"/>
  <c r="N10" i="2"/>
  <c r="B83" i="2" l="1"/>
  <c r="C37" i="7"/>
  <c r="C33" i="7"/>
  <c r="B33" i="7"/>
  <c r="B21" i="7"/>
  <c r="L27" i="2"/>
  <c r="M36" i="2"/>
  <c r="M81" i="2"/>
  <c r="M83" i="2" s="1"/>
  <c r="M78" i="2"/>
  <c r="M75" i="2"/>
  <c r="M70" i="2"/>
  <c r="M67" i="2"/>
  <c r="M62" i="2"/>
  <c r="M52" i="2"/>
  <c r="M26" i="2"/>
  <c r="M16" i="2"/>
  <c r="M10" i="2"/>
  <c r="J26" i="3"/>
  <c r="N26" i="3" s="1"/>
  <c r="N34" i="3"/>
  <c r="N33" i="3"/>
  <c r="N32" i="3"/>
  <c r="N31" i="3"/>
  <c r="N30" i="3"/>
  <c r="N29" i="3"/>
  <c r="N28" i="3"/>
  <c r="N27" i="3"/>
  <c r="N10" i="3"/>
  <c r="I20" i="3" l="1"/>
  <c r="J20" i="3"/>
  <c r="K21" i="2"/>
  <c r="L81" i="2"/>
  <c r="L78" i="2"/>
  <c r="L75" i="2"/>
  <c r="L70" i="2"/>
  <c r="L67" i="2"/>
  <c r="L62" i="2"/>
  <c r="L52" i="2"/>
  <c r="L36" i="2"/>
  <c r="L26" i="2"/>
  <c r="L16" i="2"/>
  <c r="L10" i="2"/>
  <c r="L83" i="2" l="1"/>
  <c r="K81" i="2"/>
  <c r="J81" i="2"/>
  <c r="K78" i="2"/>
  <c r="J78" i="2"/>
  <c r="K75" i="2"/>
  <c r="J75" i="2"/>
  <c r="K70" i="2"/>
  <c r="J70" i="2"/>
  <c r="K67" i="2"/>
  <c r="J67" i="2"/>
  <c r="K62" i="2"/>
  <c r="J62" i="2"/>
  <c r="K52" i="2"/>
  <c r="J52" i="2"/>
  <c r="K36" i="2"/>
  <c r="J36" i="2"/>
  <c r="K26" i="2"/>
  <c r="J26" i="2"/>
  <c r="K16" i="2"/>
  <c r="J16" i="2"/>
  <c r="K10" i="2"/>
  <c r="J10" i="2"/>
  <c r="H80" i="3"/>
  <c r="G80" i="3"/>
  <c r="H77" i="3"/>
  <c r="G77" i="3"/>
  <c r="H74" i="3"/>
  <c r="G74" i="3"/>
  <c r="H69" i="3"/>
  <c r="G69" i="3"/>
  <c r="H66" i="3"/>
  <c r="G66" i="3"/>
  <c r="H61" i="3"/>
  <c r="G61" i="3"/>
  <c r="H51" i="3"/>
  <c r="G51" i="3"/>
  <c r="G44" i="3"/>
  <c r="H35" i="3"/>
  <c r="G35" i="3"/>
  <c r="H25" i="3"/>
  <c r="G25" i="3"/>
  <c r="H15" i="3"/>
  <c r="G15" i="3"/>
  <c r="H9" i="3"/>
  <c r="G9" i="3"/>
  <c r="I81" i="2"/>
  <c r="I78" i="2"/>
  <c r="I75" i="2"/>
  <c r="I70" i="2"/>
  <c r="I67" i="2"/>
  <c r="I62" i="2"/>
  <c r="I52" i="2"/>
  <c r="I45" i="2"/>
  <c r="I36" i="2"/>
  <c r="I26" i="2"/>
  <c r="I16" i="2"/>
  <c r="I10" i="2"/>
  <c r="H81" i="2"/>
  <c r="H78" i="2"/>
  <c r="H75" i="2"/>
  <c r="H70" i="2"/>
  <c r="H67" i="2"/>
  <c r="H62" i="2"/>
  <c r="H52" i="2"/>
  <c r="H36" i="2"/>
  <c r="H26" i="2"/>
  <c r="H16" i="2"/>
  <c r="H10" i="2"/>
  <c r="G81" i="2"/>
  <c r="G78" i="2"/>
  <c r="G75" i="2"/>
  <c r="G70" i="2"/>
  <c r="G67" i="2"/>
  <c r="G62" i="2"/>
  <c r="G52" i="2"/>
  <c r="G45" i="2"/>
  <c r="G36" i="2"/>
  <c r="G26" i="2"/>
  <c r="G16" i="2"/>
  <c r="G10" i="2"/>
  <c r="K83" i="2" l="1"/>
  <c r="J83" i="2"/>
  <c r="H83" i="2"/>
  <c r="G82" i="3"/>
  <c r="H82" i="3"/>
  <c r="G83" i="2"/>
  <c r="I83" i="2"/>
  <c r="E81" i="2"/>
  <c r="D81" i="2"/>
  <c r="E78" i="2"/>
  <c r="D78" i="2"/>
  <c r="E75" i="2"/>
  <c r="D75" i="2"/>
  <c r="E70" i="2"/>
  <c r="D70" i="2"/>
  <c r="E67" i="2"/>
  <c r="D67" i="2"/>
  <c r="E62" i="2"/>
  <c r="D62" i="2"/>
  <c r="E52" i="2"/>
  <c r="D52" i="2"/>
  <c r="E45" i="2"/>
  <c r="D45" i="2"/>
  <c r="E36" i="2"/>
  <c r="D36" i="2"/>
  <c r="E26" i="2"/>
  <c r="D26" i="2"/>
  <c r="E16" i="2"/>
  <c r="D16" i="2"/>
  <c r="E10" i="2"/>
  <c r="D10" i="2"/>
  <c r="C80" i="3"/>
  <c r="B80" i="3"/>
  <c r="C77" i="3"/>
  <c r="B77" i="3"/>
  <c r="C74" i="3"/>
  <c r="B74" i="3"/>
  <c r="C69" i="3"/>
  <c r="B69" i="3"/>
  <c r="C66" i="3"/>
  <c r="B66" i="3"/>
  <c r="C61" i="3"/>
  <c r="B61" i="3"/>
  <c r="C51" i="3"/>
  <c r="B51" i="3"/>
  <c r="C44" i="3"/>
  <c r="B44" i="3"/>
  <c r="C35" i="3"/>
  <c r="B35" i="3"/>
  <c r="C25" i="3"/>
  <c r="B25" i="3"/>
  <c r="C15" i="3"/>
  <c r="B15" i="3"/>
  <c r="C9" i="3"/>
  <c r="B9" i="3"/>
  <c r="D83" i="2" l="1"/>
  <c r="E83" i="2"/>
  <c r="C82" i="3"/>
  <c r="B82" i="3"/>
  <c r="D25" i="3"/>
  <c r="C81" i="7"/>
  <c r="C78" i="7"/>
  <c r="C75" i="7"/>
  <c r="C70" i="7"/>
  <c r="C67" i="7"/>
  <c r="C62" i="7"/>
  <c r="C52" i="7"/>
  <c r="C45" i="7"/>
  <c r="C36" i="7"/>
  <c r="C26" i="7"/>
  <c r="C16" i="7"/>
  <c r="C10" i="7"/>
  <c r="C83" i="7" l="1"/>
  <c r="M35" i="3" l="1"/>
  <c r="L35" i="3"/>
  <c r="K35" i="3"/>
  <c r="J35" i="3"/>
  <c r="I35" i="3"/>
  <c r="F35" i="3"/>
  <c r="B81" i="7"/>
  <c r="B78" i="7"/>
  <c r="B75" i="7"/>
  <c r="B70" i="7"/>
  <c r="B67" i="7"/>
  <c r="B62" i="7"/>
  <c r="B52" i="7"/>
  <c r="B45" i="7"/>
  <c r="B36" i="7"/>
  <c r="B26" i="7"/>
  <c r="B16" i="7"/>
  <c r="B10" i="7"/>
  <c r="B83" i="7" l="1"/>
  <c r="O81" i="2"/>
  <c r="O78" i="2"/>
  <c r="O75" i="2"/>
  <c r="O70" i="2"/>
  <c r="O67" i="2"/>
  <c r="O62" i="2"/>
  <c r="O52" i="2"/>
  <c r="O36" i="2"/>
  <c r="O26" i="2"/>
  <c r="O16" i="2"/>
  <c r="O10" i="2"/>
  <c r="O83" i="2" l="1"/>
  <c r="L80" i="3"/>
  <c r="L77" i="3"/>
  <c r="L74" i="3"/>
  <c r="L69" i="3"/>
  <c r="L66" i="3"/>
  <c r="L61" i="3"/>
  <c r="L51" i="3"/>
  <c r="L44" i="3"/>
  <c r="L25" i="3"/>
  <c r="L15" i="3"/>
  <c r="L9" i="3"/>
  <c r="L82" i="3" l="1"/>
  <c r="J80" i="3" l="1"/>
  <c r="J77" i="3"/>
  <c r="J74" i="3"/>
  <c r="J69" i="3"/>
  <c r="J66" i="3"/>
  <c r="J61" i="3"/>
  <c r="J51" i="3"/>
  <c r="J25" i="3"/>
  <c r="J15" i="3"/>
  <c r="J9" i="3"/>
  <c r="J82" i="3" l="1"/>
  <c r="E80" i="3" l="1"/>
  <c r="E77" i="3"/>
  <c r="E74" i="3"/>
  <c r="E69" i="3"/>
  <c r="E66" i="3"/>
  <c r="E61" i="3"/>
  <c r="E51" i="3"/>
  <c r="E44" i="3"/>
  <c r="E35" i="3"/>
  <c r="E25" i="3"/>
  <c r="E15" i="3"/>
  <c r="E9" i="3"/>
  <c r="E82" i="3" l="1"/>
  <c r="D80" i="3"/>
  <c r="D77" i="3"/>
  <c r="D74" i="3"/>
  <c r="D69" i="3"/>
  <c r="D66" i="3"/>
  <c r="D61" i="3"/>
  <c r="D51" i="3"/>
  <c r="D44" i="3"/>
  <c r="D35" i="3"/>
  <c r="D15" i="3"/>
  <c r="D9" i="3"/>
  <c r="D82" i="3" l="1"/>
  <c r="P11" i="2" l="1"/>
  <c r="P12" i="2"/>
  <c r="P13" i="2"/>
  <c r="P14" i="2"/>
  <c r="P15" i="2"/>
  <c r="F81" i="2" l="1"/>
  <c r="F78" i="2"/>
  <c r="F75" i="2"/>
  <c r="F70" i="2"/>
  <c r="F67" i="2"/>
  <c r="F62" i="2"/>
  <c r="F53" i="2" s="1"/>
  <c r="F52" i="2" s="1"/>
  <c r="F45" i="2"/>
  <c r="F36" i="2"/>
  <c r="F26" i="2"/>
  <c r="F16" i="2"/>
  <c r="F10" i="2"/>
  <c r="F83" i="2" l="1"/>
  <c r="P27" i="2"/>
  <c r="I51" i="3" l="1"/>
  <c r="I25" i="3"/>
  <c r="I15" i="3"/>
  <c r="I9" i="3"/>
  <c r="P82" i="2" l="1"/>
  <c r="P80" i="2"/>
  <c r="P79" i="2"/>
  <c r="P77" i="2"/>
  <c r="P76" i="2"/>
  <c r="P73" i="2"/>
  <c r="P72" i="2"/>
  <c r="P71" i="2"/>
  <c r="P69" i="2"/>
  <c r="P68" i="2"/>
  <c r="P66" i="2"/>
  <c r="P65" i="2"/>
  <c r="P64" i="2"/>
  <c r="P63" i="2"/>
  <c r="P61" i="2"/>
  <c r="P60" i="2"/>
  <c r="P59" i="2"/>
  <c r="P58" i="2"/>
  <c r="P57" i="2"/>
  <c r="P56" i="2"/>
  <c r="P55" i="2"/>
  <c r="P54" i="2"/>
  <c r="P53" i="2"/>
  <c r="P51" i="2"/>
  <c r="P50" i="2"/>
  <c r="P49" i="2"/>
  <c r="P48" i="2"/>
  <c r="P47" i="2"/>
  <c r="P46" i="2"/>
  <c r="P44" i="2"/>
  <c r="P43" i="2"/>
  <c r="P42" i="2"/>
  <c r="P41" i="2"/>
  <c r="P40" i="2"/>
  <c r="P39" i="2"/>
  <c r="P38" i="2"/>
  <c r="P37" i="2"/>
  <c r="P35" i="2"/>
  <c r="P34" i="2"/>
  <c r="P33" i="2"/>
  <c r="P32" i="2"/>
  <c r="P31" i="2"/>
  <c r="P30" i="2"/>
  <c r="P29" i="2"/>
  <c r="P28" i="2"/>
  <c r="P25" i="2"/>
  <c r="P24" i="2"/>
  <c r="P23" i="2"/>
  <c r="P22" i="2"/>
  <c r="P21" i="2"/>
  <c r="P20" i="2"/>
  <c r="P19" i="2"/>
  <c r="P18" i="2"/>
  <c r="P17" i="2"/>
  <c r="K80" i="3"/>
  <c r="M80" i="3"/>
  <c r="I80" i="3"/>
  <c r="F80" i="3"/>
  <c r="M77" i="3"/>
  <c r="K77" i="3"/>
  <c r="I77" i="3"/>
  <c r="F77" i="3"/>
  <c r="M74" i="3"/>
  <c r="K74" i="3"/>
  <c r="I74" i="3"/>
  <c r="F74" i="3"/>
  <c r="M69" i="3"/>
  <c r="K69" i="3"/>
  <c r="I69" i="3"/>
  <c r="F69" i="3"/>
  <c r="M66" i="3"/>
  <c r="K66" i="3"/>
  <c r="I66" i="3"/>
  <c r="F66" i="3"/>
  <c r="M61" i="3"/>
  <c r="K61" i="3"/>
  <c r="I61" i="3"/>
  <c r="F61" i="3"/>
  <c r="M51" i="3"/>
  <c r="K51" i="3"/>
  <c r="F51" i="3"/>
  <c r="M25" i="3"/>
  <c r="K25" i="3"/>
  <c r="F25" i="3"/>
  <c r="M15" i="3"/>
  <c r="K15" i="3"/>
  <c r="F15" i="3"/>
  <c r="M9" i="3"/>
  <c r="K9" i="3"/>
  <c r="F9" i="3"/>
  <c r="N81" i="3"/>
  <c r="N79" i="3"/>
  <c r="N78" i="3"/>
  <c r="N76" i="3"/>
  <c r="N75" i="3"/>
  <c r="N72" i="3"/>
  <c r="N71" i="3"/>
  <c r="N70" i="3"/>
  <c r="N68" i="3"/>
  <c r="N67" i="3"/>
  <c r="N65" i="3"/>
  <c r="N64" i="3"/>
  <c r="N63" i="3"/>
  <c r="N62" i="3"/>
  <c r="N60" i="3"/>
  <c r="N59" i="3"/>
  <c r="N58" i="3"/>
  <c r="N57" i="3"/>
  <c r="N56" i="3"/>
  <c r="N55" i="3"/>
  <c r="N54" i="3"/>
  <c r="N53" i="3"/>
  <c r="N52" i="3"/>
  <c r="N50" i="3"/>
  <c r="N49" i="3"/>
  <c r="N48" i="3"/>
  <c r="N47" i="3"/>
  <c r="N46" i="3"/>
  <c r="N45" i="3"/>
  <c r="N43" i="3"/>
  <c r="N42" i="3"/>
  <c r="N41" i="3"/>
  <c r="N40" i="3"/>
  <c r="N39" i="3"/>
  <c r="N38" i="3"/>
  <c r="N37" i="3"/>
  <c r="N36" i="3"/>
  <c r="N24" i="3"/>
  <c r="N23" i="3"/>
  <c r="N22" i="3"/>
  <c r="N21" i="3"/>
  <c r="N20" i="3"/>
  <c r="N19" i="3"/>
  <c r="N18" i="3"/>
  <c r="N17" i="3"/>
  <c r="N16" i="3"/>
  <c r="N14" i="3"/>
  <c r="N13" i="3"/>
  <c r="N12" i="3"/>
  <c r="N11" i="3"/>
  <c r="N9" i="3" l="1"/>
  <c r="P26" i="2"/>
  <c r="P10" i="2"/>
  <c r="N80" i="3"/>
  <c r="N51" i="3"/>
  <c r="K82" i="3"/>
  <c r="N77" i="3"/>
  <c r="N44" i="3"/>
  <c r="I82" i="3"/>
  <c r="M82" i="3"/>
  <c r="N35" i="3"/>
  <c r="N61" i="3"/>
  <c r="N66" i="3"/>
  <c r="N74" i="3"/>
  <c r="F82" i="3"/>
  <c r="N15" i="3"/>
  <c r="N25" i="3"/>
  <c r="N69" i="3"/>
  <c r="P70" i="2"/>
  <c r="P16" i="2"/>
  <c r="P52" i="2"/>
  <c r="P62" i="2"/>
  <c r="P67" i="2"/>
  <c r="P78" i="2"/>
  <c r="P36" i="2"/>
  <c r="P45" i="2"/>
  <c r="P75" i="2"/>
  <c r="P81" i="2"/>
  <c r="N82" i="3" l="1"/>
  <c r="P83" i="2"/>
</calcChain>
</file>

<file path=xl/sharedStrings.xml><?xml version="1.0" encoding="utf-8"?>
<sst xmlns="http://schemas.openxmlformats.org/spreadsheetml/2006/main" count="283" uniqueCount="103">
  <si>
    <t>Presidencia de la República</t>
  </si>
  <si>
    <t>Administradora de Subsidios Sociales</t>
  </si>
  <si>
    <t xml:space="preserve">Presupuesto de Gasto y Aplicaciones Financieras </t>
  </si>
  <si>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</si>
  <si>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</si>
  <si>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</si>
  <si>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</si>
  <si>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</si>
  <si>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</si>
  <si>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</si>
  <si>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</si>
  <si>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</si>
  <si>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</si>
  <si>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</si>
  <si>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</si>
  <si>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</si>
  <si>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</si>
  <si>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</si>
  <si>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</si>
  <si>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</si>
  <si>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</si>
  <si>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</si>
  <si>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</si>
  <si>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</si>
  <si>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</si>
  <si>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</si>
  <si>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</si>
  <si>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</si>
  <si>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</si>
  <si>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</si>
  <si>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</si>
  <si>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</si>
  <si>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</si>
  <si>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</si>
  <si>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</si>
  <si>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</si>
  <si>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</si>
  <si>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</si>
  <si>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</si>
  <si>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</si>
  <si>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</si>
  <si>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</si>
  <si>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</si>
  <si>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</si>
  <si>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</si>
  <si>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</si>
  <si>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</si>
  <si>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</si>
  <si>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</si>
  <si>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</si>
  <si>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</si>
  <si>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</si>
  <si>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</si>
  <si>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</si>
  <si>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</si>
  <si>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</si>
  <si>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</si>
  <si>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</si>
  <si>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</si>
  <si>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</si>
  <si>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</si>
  <si>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</si>
  <si>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</si>
  <si>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</si>
  <si>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</si>
  <si>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</si>
  <si>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</si>
  <si>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</si>
  <si>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</si>
  <si>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</si>
  <si>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</si>
  <si>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</si>
  <si>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</si>
  <si>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</si>
  <si>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</si>
  <si>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</si>
  <si>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</si>
  <si>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</si>
  <si>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</si>
  <si>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</si>
  <si>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</si>
  <si>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</si>
  <si>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</si>
  <si>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</si>
  <si>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</si>
  <si>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__________________________________</t>
  </si>
  <si>
    <t>Carlos Ricardo Taveras</t>
  </si>
  <si>
    <t>Director Administrativo Financiero</t>
  </si>
  <si>
    <t xml:space="preserve">Ejecución de Gasto y Aplicaciones Financieras 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</si>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</sst>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_(* #,##0.0_);_(* \(#,##0.0\);_(* &quot;-&quot;??_);_(@_)"/>
    <numFmt numFmtId="166" formatCode="_-* #,##0.00\ _€_-;\-* #,##0.00\ _€_-;_-* &quot;-&quot;??\ _€_-;_-@_-"/>
    <numFmt numFmtId="167" formatCode="#,##0.000000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Arial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</cellStyleXfs>
  <cellXfs count="64">
    <xf numFmtId="0" fontId="0" fillId="0" borderId="0" xfId="0"/>
    <xf numFmtId="0" fontId="2" fillId="0" borderId="1" xfId="0" applyFont="1" applyBorder="1" applyAlignment="1">
      <alignment horizontal="left"/>
    </xf>
    <xf numFmtId="165" fontId="2" fillId="0" borderId="1" xfId="0" applyNumberFormat="1" applyFont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3" fillId="0" borderId="0" xfId="0" applyFont="1" applyAlignment="1">
      <alignment vertical="center" wrapText="1" readingOrder="1"/>
    </xf>
    <xf numFmtId="0" fontId="4" fillId="0" borderId="0" xfId="0" applyFont="1" applyAlignment="1">
      <alignment vertical="top" wrapText="1" readingOrder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top" wrapText="1" readingOrder="1"/>
    </xf>
    <xf numFmtId="0" fontId="2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166" fontId="2" fillId="0" borderId="0" xfId="0" applyNumberFormat="1" applyFont="1"/>
    <xf numFmtId="166" fontId="0" fillId="0" borderId="0" xfId="0" applyNumberFormat="1"/>
    <xf numFmtId="166" fontId="2" fillId="0" borderId="1" xfId="0" applyNumberFormat="1" applyFont="1" applyBorder="1"/>
    <xf numFmtId="166" fontId="0" fillId="0" borderId="0" xfId="0" applyNumberFormat="1" applyAlignment="1">
      <alignment vertical="center" wrapText="1"/>
    </xf>
    <xf numFmtId="0" fontId="2" fillId="0" borderId="0" xfId="0" applyFont="1" applyAlignment="1">
      <alignment horizontal="center"/>
    </xf>
    <xf numFmtId="0" fontId="8" fillId="0" borderId="0" xfId="0" applyFont="1"/>
    <xf numFmtId="0" fontId="9" fillId="2" borderId="3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166" fontId="9" fillId="2" borderId="2" xfId="0" applyNumberFormat="1" applyFont="1" applyFill="1" applyBorder="1"/>
    <xf numFmtId="0" fontId="0" fillId="0" borderId="10" xfId="0" applyBorder="1" applyAlignment="1">
      <alignment vertical="center" wrapText="1"/>
    </xf>
    <xf numFmtId="0" fontId="0" fillId="0" borderId="0" xfId="0" applyAlignment="1">
      <alignment horizontal="left" wrapText="1" indent="2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43" fontId="0" fillId="0" borderId="0" xfId="1" applyFont="1"/>
    <xf numFmtId="43" fontId="0" fillId="0" borderId="0" xfId="0" applyNumberFormat="1"/>
    <xf numFmtId="43" fontId="0" fillId="0" borderId="0" xfId="1" applyFont="1" applyFill="1" applyAlignment="1"/>
    <xf numFmtId="43" fontId="0" fillId="0" borderId="0" xfId="1" applyFont="1" applyFill="1" applyBorder="1" applyAlignment="1"/>
    <xf numFmtId="43" fontId="8" fillId="0" borderId="0" xfId="2" applyFont="1" applyFill="1" applyBorder="1" applyAlignment="1"/>
    <xf numFmtId="43" fontId="8" fillId="0" borderId="0" xfId="3" applyFont="1" applyFill="1" applyBorder="1" applyAlignment="1"/>
    <xf numFmtId="4" fontId="0" fillId="0" borderId="0" xfId="0" applyNumberFormat="1"/>
    <xf numFmtId="43" fontId="0" fillId="0" borderId="0" xfId="1" applyFont="1" applyAlignment="1">
      <alignment horizontal="right"/>
    </xf>
    <xf numFmtId="43" fontId="1" fillId="0" borderId="0" xfId="2" applyFont="1" applyBorder="1" applyAlignment="1"/>
    <xf numFmtId="43" fontId="2" fillId="0" borderId="0" xfId="0" applyNumberFormat="1" applyFont="1"/>
    <xf numFmtId="43" fontId="0" fillId="0" borderId="0" xfId="0" applyNumberFormat="1" applyAlignment="1">
      <alignment vertical="center"/>
    </xf>
    <xf numFmtId="43" fontId="2" fillId="0" borderId="1" xfId="0" applyNumberFormat="1" applyFont="1" applyBorder="1"/>
    <xf numFmtId="43" fontId="9" fillId="2" borderId="2" xfId="0" applyNumberFormat="1" applyFont="1" applyFill="1" applyBorder="1"/>
    <xf numFmtId="43" fontId="0" fillId="0" borderId="0" xfId="1" applyFont="1" applyBorder="1" applyAlignment="1">
      <alignment horizontal="center"/>
    </xf>
    <xf numFmtId="43" fontId="0" fillId="0" borderId="0" xfId="1" applyFont="1" applyBorder="1" applyAlignment="1"/>
    <xf numFmtId="43" fontId="11" fillId="0" borderId="0" xfId="1" applyFont="1" applyFill="1" applyBorder="1" applyAlignment="1"/>
    <xf numFmtId="166" fontId="0" fillId="0" borderId="0" xfId="0" applyNumberFormat="1" applyAlignment="1">
      <alignment vertical="center"/>
    </xf>
    <xf numFmtId="43" fontId="12" fillId="0" borderId="0" xfId="1" applyFont="1" applyFill="1" applyBorder="1" applyAlignment="1"/>
    <xf numFmtId="43" fontId="12" fillId="0" borderId="0" xfId="0" applyNumberFormat="1" applyFont="1"/>
    <xf numFmtId="167" fontId="0" fillId="0" borderId="0" xfId="0" applyNumberFormat="1"/>
    <xf numFmtId="164" fontId="12" fillId="0" borderId="0" xfId="0" applyNumberFormat="1" applyFont="1"/>
    <xf numFmtId="164" fontId="13" fillId="0" borderId="0" xfId="0" applyNumberFormat="1" applyFont="1"/>
    <xf numFmtId="164" fontId="11" fillId="0" borderId="0" xfId="0" applyNumberFormat="1" applyFont="1"/>
    <xf numFmtId="164" fontId="12" fillId="0" borderId="0" xfId="0" applyNumberFormat="1" applyFont="1" applyAlignment="1">
      <alignment horizontal="right"/>
    </xf>
    <xf numFmtId="0" fontId="9" fillId="2" borderId="3" xfId="0" applyFont="1" applyFill="1" applyBorder="1" applyAlignment="1">
      <alignment horizontal="center" vertical="center"/>
    </xf>
    <xf numFmtId="43" fontId="9" fillId="2" borderId="3" xfId="1" applyFont="1" applyFill="1" applyBorder="1" applyAlignment="1">
      <alignment horizontal="center" vertical="center" wrapText="1"/>
    </xf>
    <xf numFmtId="43" fontId="9" fillId="2" borderId="4" xfId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4" fillId="0" borderId="5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9" fillId="3" borderId="9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</cellXfs>
  <cellStyles count="5">
    <cellStyle name="Comma" xfId="1" builtinId="3"/>
    <cellStyle name="Millares 2" xfId="2" xr:uid="{00000000-0005-0000-0000-000001000000}"/>
    <cellStyle name="Millares 2 2" xfId="3" xr:uid="{00000000-0005-0000-0000-000002000000}"/>
    <cellStyle name="Normal" xfId="0" builtinId="0"/>
    <cellStyle name="Normal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49696</xdr:rowOff>
    </xdr:from>
    <xdr:to>
      <xdr:col>0</xdr:col>
      <xdr:colOff>1714500</xdr:colOff>
      <xdr:row>3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529F8DC-3874-454F-855B-57C5C5549A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49696"/>
          <a:ext cx="1638300" cy="969479"/>
        </a:xfrm>
        <a:prstGeom prst="rect">
          <a:avLst/>
        </a:prstGeom>
      </xdr:spPr>
    </xdr:pic>
    <xdr:clientData/>
  </xdr:twoCellAnchor>
  <xdr:twoCellAnchor editAs="oneCell">
    <xdr:from>
      <xdr:col>1</xdr:col>
      <xdr:colOff>600076</xdr:colOff>
      <xdr:row>0</xdr:row>
      <xdr:rowOff>74543</xdr:rowOff>
    </xdr:from>
    <xdr:to>
      <xdr:col>2</xdr:col>
      <xdr:colOff>773725</xdr:colOff>
      <xdr:row>3</xdr:row>
      <xdr:rowOff>175847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C019BBB-B66E-462C-9A1C-830709622D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2651" y="74543"/>
          <a:ext cx="1640499" cy="929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152400</xdr:rowOff>
    </xdr:from>
    <xdr:to>
      <xdr:col>0</xdr:col>
      <xdr:colOff>1647824</xdr:colOff>
      <xdr:row>3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9525</xdr:colOff>
      <xdr:row>0</xdr:row>
      <xdr:rowOff>152400</xdr:rowOff>
    </xdr:from>
    <xdr:to>
      <xdr:col>0</xdr:col>
      <xdr:colOff>1647825</xdr:colOff>
      <xdr:row>3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3DBFBA9-B9D8-4D9E-869D-1EFE7AC0C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152400"/>
          <a:ext cx="1638300" cy="694911"/>
        </a:xfrm>
        <a:prstGeom prst="rect">
          <a:avLst/>
        </a:prstGeom>
      </xdr:spPr>
    </xdr:pic>
    <xdr:clientData/>
  </xdr:twoCellAnchor>
  <xdr:twoCellAnchor editAs="oneCell">
    <xdr:from>
      <xdr:col>14</xdr:col>
      <xdr:colOff>124446</xdr:colOff>
      <xdr:row>0</xdr:row>
      <xdr:rowOff>271254</xdr:rowOff>
    </xdr:from>
    <xdr:to>
      <xdr:col>15</xdr:col>
      <xdr:colOff>411229</xdr:colOff>
      <xdr:row>3</xdr:row>
      <xdr:rowOff>147015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9575F34-569A-4CE8-BF68-79D64249D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99533" y="271254"/>
          <a:ext cx="1371805" cy="7040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141515</xdr:colOff>
      <xdr:row>0</xdr:row>
      <xdr:rowOff>219075</xdr:rowOff>
    </xdr:from>
    <xdr:to>
      <xdr:col>0</xdr:col>
      <xdr:colOff>1779815</xdr:colOff>
      <xdr:row>4</xdr:row>
      <xdr:rowOff>67235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4E4C57A-4022-4CA2-AB86-810C75E7E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1515" y="219075"/>
          <a:ext cx="1638300" cy="879101"/>
        </a:xfrm>
        <a:prstGeom prst="rect">
          <a:avLst/>
        </a:prstGeom>
      </xdr:spPr>
    </xdr:pic>
    <xdr:clientData/>
  </xdr:twoCellAnchor>
  <xdr:twoCellAnchor editAs="oneCell">
    <xdr:from>
      <xdr:col>12</xdr:col>
      <xdr:colOff>9525</xdr:colOff>
      <xdr:row>0</xdr:row>
      <xdr:rowOff>180975</xdr:rowOff>
    </xdr:from>
    <xdr:to>
      <xdr:col>13</xdr:col>
      <xdr:colOff>641297</xdr:colOff>
      <xdr:row>3</xdr:row>
      <xdr:rowOff>188819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CD15B1B-36B6-4148-9D78-3041CDDF8B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87725" y="180975"/>
          <a:ext cx="1641422" cy="8365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5"/>
  <sheetViews>
    <sheetView showGridLines="0" topLeftCell="A75" zoomScale="130" zoomScaleNormal="130" workbookViewId="0">
      <selection activeCell="B66" sqref="B66"/>
    </sheetView>
  </sheetViews>
  <sheetFormatPr defaultColWidth="11.42578125" defaultRowHeight="15" x14ac:dyDescent="0.25"/>
  <cols>
    <col min="1" max="1" width="80.42578125" customWidth="1"/>
    <col min="2" max="2" width="22" bestFit="1" customWidth="1"/>
    <col min="3" max="3" width="23.42578125" bestFit="1" customWidth="1"/>
  </cols>
  <sheetData>
    <row r="1" spans="1:13" ht="28.5" customHeight="1" x14ac:dyDescent="0.25">
      <c r="A1" s="53" t="s">
        <v>0</v>
      </c>
      <c r="B1" s="54"/>
      <c r="C1" s="54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21" customHeight="1" x14ac:dyDescent="0.25">
      <c r="A2" s="55" t="s">
        <v>1</v>
      </c>
      <c r="B2" s="56"/>
      <c r="C2" s="5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15.75" x14ac:dyDescent="0.25">
      <c r="A3" s="57">
        <v>2024</v>
      </c>
      <c r="B3" s="58"/>
      <c r="C3" s="58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15.75" customHeight="1" x14ac:dyDescent="0.25">
      <c r="A4" s="59" t="s">
        <v>2</v>
      </c>
      <c r="B4" s="60"/>
      <c r="C4" s="60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 ht="15.75" customHeight="1" x14ac:dyDescent="0.25">
      <c r="A5" s="59" t="s">
        <v>3</v>
      </c>
      <c r="B5" s="60"/>
      <c r="C5" s="60"/>
      <c r="D5" s="8"/>
      <c r="E5" s="8"/>
      <c r="F5" s="8"/>
      <c r="G5" s="8"/>
      <c r="H5" s="8"/>
      <c r="I5" s="8"/>
      <c r="J5" s="8"/>
      <c r="K5" s="8"/>
      <c r="L5" s="8"/>
      <c r="M5" s="8"/>
    </row>
    <row r="7" spans="1:13" ht="15" customHeight="1" x14ac:dyDescent="0.25">
      <c r="A7" s="50" t="s">
        <v>4</v>
      </c>
      <c r="B7" s="51" t="s">
        <v>5</v>
      </c>
      <c r="C7" s="51" t="s">
        <v>6</v>
      </c>
    </row>
    <row r="8" spans="1:13" ht="23.25" customHeight="1" x14ac:dyDescent="0.25">
      <c r="A8" s="50"/>
      <c r="B8" s="52"/>
      <c r="C8" s="52"/>
    </row>
    <row r="9" spans="1:13" x14ac:dyDescent="0.25">
      <c r="A9" s="1" t="s">
        <v>7</v>
      </c>
      <c r="B9" s="13"/>
      <c r="C9" s="13"/>
    </row>
    <row r="10" spans="1:13" x14ac:dyDescent="0.25">
      <c r="A10" s="3" t="s">
        <v>8</v>
      </c>
      <c r="B10" s="11">
        <f>SUM(B11:B15)</f>
        <v>391990175</v>
      </c>
      <c r="C10" s="35">
        <f>SUM(C11:C15)</f>
        <v>384316804</v>
      </c>
    </row>
    <row r="11" spans="1:13" x14ac:dyDescent="0.25">
      <c r="A11" s="4" t="s">
        <v>9</v>
      </c>
      <c r="B11" s="14">
        <v>315265638</v>
      </c>
      <c r="C11" s="36">
        <v>289565168</v>
      </c>
    </row>
    <row r="12" spans="1:13" x14ac:dyDescent="0.25">
      <c r="A12" s="4" t="s">
        <v>10</v>
      </c>
      <c r="B12" s="14">
        <v>46307706</v>
      </c>
      <c r="C12" s="36">
        <v>56113806</v>
      </c>
    </row>
    <row r="13" spans="1:13" x14ac:dyDescent="0.25">
      <c r="A13" s="4" t="s">
        <v>11</v>
      </c>
      <c r="B13" s="14">
        <v>0</v>
      </c>
      <c r="C13" s="36">
        <v>0</v>
      </c>
    </row>
    <row r="14" spans="1:13" x14ac:dyDescent="0.25">
      <c r="A14" s="4" t="s">
        <v>12</v>
      </c>
      <c r="B14" s="14">
        <v>0</v>
      </c>
      <c r="C14" s="36">
        <v>0</v>
      </c>
    </row>
    <row r="15" spans="1:13" x14ac:dyDescent="0.25">
      <c r="A15" s="4" t="s">
        <v>13</v>
      </c>
      <c r="B15" s="14">
        <v>30416831</v>
      </c>
      <c r="C15" s="36">
        <v>38637830</v>
      </c>
    </row>
    <row r="16" spans="1:13" x14ac:dyDescent="0.25">
      <c r="A16" s="3" t="s">
        <v>14</v>
      </c>
      <c r="B16" s="11">
        <f>SUM(B17:B25)</f>
        <v>116465222</v>
      </c>
      <c r="C16" s="35">
        <f>SUM(C17:C25)</f>
        <v>189790778</v>
      </c>
    </row>
    <row r="17" spans="1:3" x14ac:dyDescent="0.25">
      <c r="A17" s="4" t="s">
        <v>15</v>
      </c>
      <c r="B17" s="14">
        <v>39524734</v>
      </c>
      <c r="C17" s="36">
        <v>49549734</v>
      </c>
    </row>
    <row r="18" spans="1:3" x14ac:dyDescent="0.25">
      <c r="A18" s="4" t="s">
        <v>16</v>
      </c>
      <c r="B18" s="14">
        <v>12000000</v>
      </c>
      <c r="C18" s="36">
        <v>4662468</v>
      </c>
    </row>
    <row r="19" spans="1:3" x14ac:dyDescent="0.25">
      <c r="A19" s="4" t="s">
        <v>17</v>
      </c>
      <c r="B19" s="14">
        <v>6500000</v>
      </c>
      <c r="C19" s="36">
        <v>10500000</v>
      </c>
    </row>
    <row r="20" spans="1:3" x14ac:dyDescent="0.25">
      <c r="A20" s="4" t="s">
        <v>18</v>
      </c>
      <c r="B20" s="14">
        <v>2192000</v>
      </c>
      <c r="C20" s="36">
        <v>1905000</v>
      </c>
    </row>
    <row r="21" spans="1:3" x14ac:dyDescent="0.25">
      <c r="A21" s="4" t="s">
        <v>19</v>
      </c>
      <c r="B21" s="14">
        <f>8500000+19783719</f>
        <v>28283719</v>
      </c>
      <c r="C21" s="36">
        <v>45736419</v>
      </c>
    </row>
    <row r="22" spans="1:3" x14ac:dyDescent="0.25">
      <c r="A22" s="4" t="s">
        <v>20</v>
      </c>
      <c r="B22" s="14">
        <v>6000000</v>
      </c>
      <c r="C22" s="36">
        <v>7500000</v>
      </c>
    </row>
    <row r="23" spans="1:3" ht="30" x14ac:dyDescent="0.25">
      <c r="A23" s="23" t="s">
        <v>21</v>
      </c>
      <c r="B23" s="42">
        <v>9264769</v>
      </c>
      <c r="C23" s="36">
        <v>25053158</v>
      </c>
    </row>
    <row r="24" spans="1:3" x14ac:dyDescent="0.25">
      <c r="A24" s="4" t="s">
        <v>22</v>
      </c>
      <c r="B24" s="14">
        <v>9500000</v>
      </c>
      <c r="C24" s="36">
        <v>35378999</v>
      </c>
    </row>
    <row r="25" spans="1:3" x14ac:dyDescent="0.25">
      <c r="A25" s="4" t="s">
        <v>23</v>
      </c>
      <c r="B25" s="14">
        <v>3200000</v>
      </c>
      <c r="C25" s="36">
        <v>9505000</v>
      </c>
    </row>
    <row r="26" spans="1:3" x14ac:dyDescent="0.25">
      <c r="A26" s="3" t="s">
        <v>24</v>
      </c>
      <c r="B26" s="11">
        <f>SUM(B27:B35)</f>
        <v>20000000</v>
      </c>
      <c r="C26" s="35">
        <f>SUM(C27:C35)</f>
        <v>28186875</v>
      </c>
    </row>
    <row r="27" spans="1:3" x14ac:dyDescent="0.25">
      <c r="A27" s="4" t="s">
        <v>25</v>
      </c>
      <c r="B27" s="14">
        <v>2200000</v>
      </c>
      <c r="C27" s="36">
        <v>1760000</v>
      </c>
    </row>
    <row r="28" spans="1:3" x14ac:dyDescent="0.25">
      <c r="A28" s="4" t="s">
        <v>26</v>
      </c>
      <c r="B28" s="14">
        <v>1400000</v>
      </c>
      <c r="C28" s="36">
        <v>1985000</v>
      </c>
    </row>
    <row r="29" spans="1:3" x14ac:dyDescent="0.25">
      <c r="A29" s="4" t="s">
        <v>27</v>
      </c>
      <c r="B29" s="14">
        <v>2200000</v>
      </c>
      <c r="C29" s="36">
        <v>1643431</v>
      </c>
    </row>
    <row r="30" spans="1:3" x14ac:dyDescent="0.25">
      <c r="A30" s="4" t="s">
        <v>28</v>
      </c>
      <c r="B30" s="14">
        <v>50000</v>
      </c>
      <c r="C30" s="36">
        <v>60000</v>
      </c>
    </row>
    <row r="31" spans="1:3" x14ac:dyDescent="0.25">
      <c r="A31" s="4" t="s">
        <v>29</v>
      </c>
      <c r="B31" s="14">
        <v>700000</v>
      </c>
      <c r="C31" s="36">
        <v>700000</v>
      </c>
    </row>
    <row r="32" spans="1:3" x14ac:dyDescent="0.25">
      <c r="A32" s="4" t="s">
        <v>30</v>
      </c>
      <c r="B32" s="14">
        <v>0</v>
      </c>
      <c r="C32" s="36">
        <v>273000</v>
      </c>
    </row>
    <row r="33" spans="1:3" x14ac:dyDescent="0.25">
      <c r="A33" s="4" t="s">
        <v>31</v>
      </c>
      <c r="B33" s="14">
        <f>6000000+2300000</f>
        <v>8300000</v>
      </c>
      <c r="C33" s="36">
        <f>6715000+1791000</f>
        <v>8506000</v>
      </c>
    </row>
    <row r="34" spans="1:3" x14ac:dyDescent="0.25">
      <c r="A34" s="23" t="s">
        <v>32</v>
      </c>
      <c r="B34" s="14">
        <v>0</v>
      </c>
      <c r="C34" s="36">
        <v>0</v>
      </c>
    </row>
    <row r="35" spans="1:3" x14ac:dyDescent="0.25">
      <c r="A35" s="4" t="s">
        <v>33</v>
      </c>
      <c r="B35" s="14">
        <v>5150000</v>
      </c>
      <c r="C35" s="36">
        <v>13259444</v>
      </c>
    </row>
    <row r="36" spans="1:3" x14ac:dyDescent="0.25">
      <c r="A36" s="3" t="s">
        <v>34</v>
      </c>
      <c r="B36" s="11">
        <f>SUM(B37:B44)</f>
        <v>2000000</v>
      </c>
      <c r="C36" s="35">
        <f>SUM(C37:C44)</f>
        <v>2527278</v>
      </c>
    </row>
    <row r="37" spans="1:3" x14ac:dyDescent="0.25">
      <c r="A37" s="4" t="s">
        <v>35</v>
      </c>
      <c r="B37" s="14">
        <v>2000000</v>
      </c>
      <c r="C37" s="36">
        <f>527278+2000000</f>
        <v>2527278</v>
      </c>
    </row>
    <row r="38" spans="1:3" x14ac:dyDescent="0.25">
      <c r="A38" s="4" t="s">
        <v>36</v>
      </c>
      <c r="B38" s="14">
        <v>0</v>
      </c>
      <c r="C38" s="36">
        <v>0</v>
      </c>
    </row>
    <row r="39" spans="1:3" x14ac:dyDescent="0.25">
      <c r="A39" s="4" t="s">
        <v>37</v>
      </c>
      <c r="B39" s="14">
        <v>0</v>
      </c>
      <c r="C39" s="36">
        <v>0</v>
      </c>
    </row>
    <row r="40" spans="1:3" x14ac:dyDescent="0.25">
      <c r="A40" s="23" t="s">
        <v>38</v>
      </c>
      <c r="B40" s="14">
        <v>0</v>
      </c>
      <c r="C40" s="36">
        <v>0</v>
      </c>
    </row>
    <row r="41" spans="1:3" x14ac:dyDescent="0.25">
      <c r="A41" s="23" t="s">
        <v>39</v>
      </c>
      <c r="B41" s="14">
        <v>0</v>
      </c>
      <c r="C41" s="36">
        <v>0</v>
      </c>
    </row>
    <row r="42" spans="1:3" x14ac:dyDescent="0.25">
      <c r="A42" s="4" t="s">
        <v>40</v>
      </c>
      <c r="B42" s="14">
        <v>0</v>
      </c>
      <c r="C42" s="36">
        <v>0</v>
      </c>
    </row>
    <row r="43" spans="1:3" x14ac:dyDescent="0.25">
      <c r="A43" s="4" t="s">
        <v>41</v>
      </c>
      <c r="B43" s="14">
        <v>0</v>
      </c>
      <c r="C43" s="36">
        <v>0</v>
      </c>
    </row>
    <row r="44" spans="1:3" x14ac:dyDescent="0.25">
      <c r="A44" s="4" t="s">
        <v>42</v>
      </c>
      <c r="B44" s="14">
        <v>0</v>
      </c>
      <c r="C44" s="36">
        <v>0</v>
      </c>
    </row>
    <row r="45" spans="1:3" x14ac:dyDescent="0.25">
      <c r="A45" s="3" t="s">
        <v>43</v>
      </c>
      <c r="B45" s="11">
        <f>SUM(B46:B51)</f>
        <v>0</v>
      </c>
      <c r="C45" s="35">
        <f>SUM(C46:C51)</f>
        <v>0</v>
      </c>
    </row>
    <row r="46" spans="1:3" x14ac:dyDescent="0.25">
      <c r="A46" s="4" t="s">
        <v>44</v>
      </c>
      <c r="B46" s="14">
        <v>0</v>
      </c>
      <c r="C46" s="36">
        <v>0</v>
      </c>
    </row>
    <row r="47" spans="1:3" x14ac:dyDescent="0.25">
      <c r="A47" s="4" t="s">
        <v>45</v>
      </c>
      <c r="B47" s="14">
        <v>0</v>
      </c>
      <c r="C47" s="36">
        <v>0</v>
      </c>
    </row>
    <row r="48" spans="1:3" x14ac:dyDescent="0.25">
      <c r="A48" s="4" t="s">
        <v>46</v>
      </c>
      <c r="B48" s="14">
        <v>0</v>
      </c>
      <c r="C48" s="36">
        <v>0</v>
      </c>
    </row>
    <row r="49" spans="1:3" x14ac:dyDescent="0.25">
      <c r="A49" s="23" t="s">
        <v>47</v>
      </c>
      <c r="B49" s="14">
        <v>0</v>
      </c>
      <c r="C49" s="36">
        <v>0</v>
      </c>
    </row>
    <row r="50" spans="1:3" x14ac:dyDescent="0.25">
      <c r="A50" s="4" t="s">
        <v>48</v>
      </c>
      <c r="B50" s="14">
        <v>0</v>
      </c>
      <c r="C50" s="36">
        <v>0</v>
      </c>
    </row>
    <row r="51" spans="1:3" x14ac:dyDescent="0.25">
      <c r="A51" s="4" t="s">
        <v>49</v>
      </c>
      <c r="B51" s="14">
        <v>0</v>
      </c>
      <c r="C51" s="36">
        <v>0</v>
      </c>
    </row>
    <row r="52" spans="1:3" x14ac:dyDescent="0.25">
      <c r="A52" s="3" t="s">
        <v>50</v>
      </c>
      <c r="B52" s="11">
        <f>SUM(B53:B61)</f>
        <v>9000000</v>
      </c>
      <c r="C52" s="35">
        <f>SUM(C53:C61)</f>
        <v>128588203</v>
      </c>
    </row>
    <row r="53" spans="1:3" x14ac:dyDescent="0.25">
      <c r="A53" s="4" t="s">
        <v>51</v>
      </c>
      <c r="B53" s="14">
        <v>5500000</v>
      </c>
      <c r="C53" s="36">
        <v>91322660</v>
      </c>
    </row>
    <row r="54" spans="1:3" x14ac:dyDescent="0.25">
      <c r="A54" s="4" t="s">
        <v>52</v>
      </c>
      <c r="B54" s="14">
        <v>500000</v>
      </c>
      <c r="C54" s="36">
        <v>1144000</v>
      </c>
    </row>
    <row r="55" spans="1:3" x14ac:dyDescent="0.25">
      <c r="A55" s="4" t="s">
        <v>53</v>
      </c>
      <c r="B55" s="14">
        <v>0</v>
      </c>
      <c r="C55" s="36">
        <v>100000</v>
      </c>
    </row>
    <row r="56" spans="1:3" x14ac:dyDescent="0.25">
      <c r="A56" s="4" t="s">
        <v>54</v>
      </c>
      <c r="B56" s="14">
        <v>3000000</v>
      </c>
      <c r="C56" s="36">
        <v>2000000</v>
      </c>
    </row>
    <row r="57" spans="1:3" x14ac:dyDescent="0.25">
      <c r="A57" s="4" t="s">
        <v>55</v>
      </c>
      <c r="B57" s="14">
        <v>0</v>
      </c>
      <c r="C57" s="36">
        <v>4145543</v>
      </c>
    </row>
    <row r="58" spans="1:3" x14ac:dyDescent="0.25">
      <c r="A58" s="4" t="s">
        <v>56</v>
      </c>
      <c r="B58" s="14">
        <v>0</v>
      </c>
      <c r="C58" s="36">
        <v>200000</v>
      </c>
    </row>
    <row r="59" spans="1:3" x14ac:dyDescent="0.25">
      <c r="A59" s="4" t="s">
        <v>57</v>
      </c>
      <c r="B59" s="14">
        <v>0</v>
      </c>
      <c r="C59" s="36">
        <v>0</v>
      </c>
    </row>
    <row r="60" spans="1:3" x14ac:dyDescent="0.25">
      <c r="A60" s="4" t="s">
        <v>58</v>
      </c>
      <c r="B60" s="14">
        <v>0</v>
      </c>
      <c r="C60" s="36">
        <v>29676000</v>
      </c>
    </row>
    <row r="61" spans="1:3" x14ac:dyDescent="0.25">
      <c r="A61" s="4" t="s">
        <v>59</v>
      </c>
      <c r="B61" s="14">
        <v>0</v>
      </c>
      <c r="C61" s="36">
        <v>0</v>
      </c>
    </row>
    <row r="62" spans="1:3" x14ac:dyDescent="0.25">
      <c r="A62" s="3" t="s">
        <v>60</v>
      </c>
      <c r="B62" s="11">
        <f>SUM(B63:B66)</f>
        <v>2000000</v>
      </c>
      <c r="C62" s="35">
        <f>SUM(C63:C66)</f>
        <v>0</v>
      </c>
    </row>
    <row r="63" spans="1:3" x14ac:dyDescent="0.25">
      <c r="A63" s="4" t="s">
        <v>61</v>
      </c>
      <c r="B63" s="14">
        <v>2000000</v>
      </c>
      <c r="C63" s="36">
        <v>0</v>
      </c>
    </row>
    <row r="64" spans="1:3" x14ac:dyDescent="0.25">
      <c r="A64" s="4" t="s">
        <v>62</v>
      </c>
      <c r="B64" s="14">
        <v>0</v>
      </c>
      <c r="C64" s="36">
        <v>0</v>
      </c>
    </row>
    <row r="65" spans="1:3" x14ac:dyDescent="0.25">
      <c r="A65" s="4" t="s">
        <v>63</v>
      </c>
      <c r="B65" s="14">
        <v>0</v>
      </c>
      <c r="C65" s="36">
        <v>0</v>
      </c>
    </row>
    <row r="66" spans="1:3" ht="27" customHeight="1" x14ac:dyDescent="0.25">
      <c r="A66" s="23" t="s">
        <v>64</v>
      </c>
      <c r="B66" s="14">
        <v>0</v>
      </c>
      <c r="C66" s="36">
        <v>0</v>
      </c>
    </row>
    <row r="67" spans="1:3" x14ac:dyDescent="0.25">
      <c r="A67" s="3" t="s">
        <v>65</v>
      </c>
      <c r="B67" s="11">
        <f>SUM(B68:B69)</f>
        <v>0</v>
      </c>
      <c r="C67" s="35">
        <f>SUM(C68:C69)</f>
        <v>0</v>
      </c>
    </row>
    <row r="68" spans="1:3" x14ac:dyDescent="0.25">
      <c r="A68" s="4" t="s">
        <v>66</v>
      </c>
      <c r="B68" s="14">
        <v>0</v>
      </c>
      <c r="C68" s="36">
        <v>0</v>
      </c>
    </row>
    <row r="69" spans="1:3" x14ac:dyDescent="0.25">
      <c r="A69" s="4" t="s">
        <v>67</v>
      </c>
      <c r="B69" s="14">
        <v>0</v>
      </c>
      <c r="C69" s="36">
        <v>0</v>
      </c>
    </row>
    <row r="70" spans="1:3" x14ac:dyDescent="0.25">
      <c r="A70" s="3" t="s">
        <v>68</v>
      </c>
      <c r="B70" s="11">
        <f>SUM(B71:B73)</f>
        <v>0</v>
      </c>
      <c r="C70" s="35">
        <f>SUM(C71:C73)</f>
        <v>0</v>
      </c>
    </row>
    <row r="71" spans="1:3" x14ac:dyDescent="0.25">
      <c r="A71" s="4" t="s">
        <v>69</v>
      </c>
      <c r="B71" s="14">
        <v>0</v>
      </c>
      <c r="C71" s="36">
        <v>0</v>
      </c>
    </row>
    <row r="72" spans="1:3" x14ac:dyDescent="0.25">
      <c r="A72" s="4" t="s">
        <v>70</v>
      </c>
      <c r="B72" s="14">
        <v>0</v>
      </c>
      <c r="C72" s="36">
        <v>0</v>
      </c>
    </row>
    <row r="73" spans="1:3" x14ac:dyDescent="0.25">
      <c r="A73" s="4" t="s">
        <v>71</v>
      </c>
      <c r="B73" s="14">
        <v>0</v>
      </c>
      <c r="C73" s="36">
        <v>0</v>
      </c>
    </row>
    <row r="74" spans="1:3" x14ac:dyDescent="0.25">
      <c r="A74" s="1" t="s">
        <v>72</v>
      </c>
      <c r="B74" s="13"/>
      <c r="C74" s="37"/>
    </row>
    <row r="75" spans="1:3" x14ac:dyDescent="0.25">
      <c r="A75" s="3" t="s">
        <v>73</v>
      </c>
      <c r="B75" s="11">
        <f>SUM(B76:B77)</f>
        <v>0</v>
      </c>
      <c r="C75" s="35">
        <f>SUM(C76:C77)</f>
        <v>0</v>
      </c>
    </row>
    <row r="76" spans="1:3" x14ac:dyDescent="0.25">
      <c r="A76" s="4" t="s">
        <v>74</v>
      </c>
      <c r="B76" s="14">
        <v>0</v>
      </c>
      <c r="C76" s="36">
        <v>0</v>
      </c>
    </row>
    <row r="77" spans="1:3" x14ac:dyDescent="0.25">
      <c r="A77" s="4" t="s">
        <v>75</v>
      </c>
      <c r="B77" s="14">
        <v>0</v>
      </c>
      <c r="C77" s="36">
        <v>0</v>
      </c>
    </row>
    <row r="78" spans="1:3" x14ac:dyDescent="0.25">
      <c r="A78" s="3" t="s">
        <v>76</v>
      </c>
      <c r="B78" s="11">
        <f>SUM(B79:B80)</f>
        <v>0</v>
      </c>
      <c r="C78" s="35">
        <f>SUM(C79:C80)</f>
        <v>0</v>
      </c>
    </row>
    <row r="79" spans="1:3" x14ac:dyDescent="0.25">
      <c r="A79" s="4" t="s">
        <v>77</v>
      </c>
      <c r="B79" s="14">
        <v>0</v>
      </c>
      <c r="C79" s="36">
        <v>0</v>
      </c>
    </row>
    <row r="80" spans="1:3" x14ac:dyDescent="0.25">
      <c r="A80" s="4" t="s">
        <v>78</v>
      </c>
      <c r="B80" s="14">
        <v>0</v>
      </c>
      <c r="C80" s="36">
        <v>0</v>
      </c>
    </row>
    <row r="81" spans="1:3" x14ac:dyDescent="0.25">
      <c r="A81" s="3" t="s">
        <v>79</v>
      </c>
      <c r="B81" s="11">
        <f>SUM(B82:B82)</f>
        <v>0</v>
      </c>
      <c r="C81" s="35">
        <f>SUM(C82:C82)</f>
        <v>0</v>
      </c>
    </row>
    <row r="82" spans="1:3" x14ac:dyDescent="0.25">
      <c r="A82" s="4" t="s">
        <v>80</v>
      </c>
      <c r="B82" s="14">
        <v>0</v>
      </c>
      <c r="C82" s="36">
        <v>0</v>
      </c>
    </row>
    <row r="83" spans="1:3" x14ac:dyDescent="0.25">
      <c r="A83" s="20" t="s">
        <v>81</v>
      </c>
      <c r="B83" s="21">
        <f>B10+B16+B26+B36+B45+B52+B62+B67+B70+B75+B78+B81</f>
        <v>541455397</v>
      </c>
      <c r="C83" s="38">
        <f>C10+C16+C26+C36+C45+C52+C62+C67+C70+C75+C78+C81</f>
        <v>733409938</v>
      </c>
    </row>
    <row r="84" spans="1:3" x14ac:dyDescent="0.25">
      <c r="B84" s="14"/>
    </row>
    <row r="85" spans="1:3" ht="15.75" thickBot="1" x14ac:dyDescent="0.3">
      <c r="B85" s="12"/>
    </row>
    <row r="86" spans="1:3" ht="26.25" customHeight="1" thickBot="1" x14ac:dyDescent="0.3">
      <c r="A86" s="22" t="s">
        <v>82</v>
      </c>
      <c r="B86" s="27"/>
    </row>
    <row r="87" spans="1:3" ht="33.75" customHeight="1" thickBot="1" x14ac:dyDescent="0.3">
      <c r="A87" s="9" t="s">
        <v>83</v>
      </c>
    </row>
    <row r="88" spans="1:3" ht="60.75" thickBot="1" x14ac:dyDescent="0.3">
      <c r="A88" s="10" t="s">
        <v>84</v>
      </c>
    </row>
    <row r="93" spans="1:3" x14ac:dyDescent="0.25">
      <c r="A93" s="15" t="s">
        <v>85</v>
      </c>
    </row>
    <row r="94" spans="1:3" x14ac:dyDescent="0.25">
      <c r="A94" s="15" t="s">
        <v>86</v>
      </c>
    </row>
    <row r="95" spans="1:3" x14ac:dyDescent="0.25">
      <c r="A95" s="15" t="s">
        <v>87</v>
      </c>
    </row>
  </sheetData>
  <mergeCells count="8">
    <mergeCell ref="A7:A8"/>
    <mergeCell ref="B7:B8"/>
    <mergeCell ref="C7:C8"/>
    <mergeCell ref="A1:C1"/>
    <mergeCell ref="A2:C2"/>
    <mergeCell ref="A3:C3"/>
    <mergeCell ref="A4:C4"/>
    <mergeCell ref="A5:C5"/>
  </mergeCells>
  <pageMargins left="0.15748031496062992" right="0.15748031496062992" top="0.22" bottom="0.34" header="0.16" footer="0.15748031496062992"/>
  <pageSetup scale="74" orientation="portrait" r:id="rId1"/>
  <headerFooter>
    <oddFooter>&amp;RPágina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3"/>
  <sheetViews>
    <sheetView showGridLines="0" tabSelected="1" zoomScale="115" zoomScaleNormal="115" zoomScaleSheetLayoutView="40" workbookViewId="0">
      <pane xSplit="1" ySplit="8" topLeftCell="B73" activePane="bottomRight" state="frozen"/>
      <selection pane="topRight" activeCell="B1" sqref="B1"/>
      <selection pane="bottomLeft" activeCell="A9" sqref="A9"/>
      <selection pane="bottomRight" activeCell="A77" sqref="A77"/>
    </sheetView>
  </sheetViews>
  <sheetFormatPr defaultColWidth="11.42578125" defaultRowHeight="15" x14ac:dyDescent="0.25"/>
  <cols>
    <col min="1" max="1" width="93.7109375" bestFit="1" customWidth="1"/>
    <col min="2" max="2" width="20" customWidth="1"/>
    <col min="3" max="3" width="22" customWidth="1"/>
    <col min="4" max="4" width="15.140625" bestFit="1" customWidth="1"/>
    <col min="5" max="5" width="16.85546875" bestFit="1" customWidth="1"/>
    <col min="6" max="8" width="15.140625" bestFit="1" customWidth="1"/>
    <col min="9" max="9" width="15.5703125" bestFit="1" customWidth="1"/>
    <col min="10" max="10" width="16.42578125" bestFit="1" customWidth="1"/>
    <col min="11" max="14" width="15.140625" bestFit="1" customWidth="1"/>
    <col min="15" max="16" width="16.28515625" bestFit="1" customWidth="1"/>
    <col min="18" max="18" width="12.7109375" bestFit="1" customWidth="1"/>
  </cols>
  <sheetData>
    <row r="1" spans="1:16" ht="28.5" x14ac:dyDescent="0.25">
      <c r="A1" s="53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16" ht="21" customHeight="1" x14ac:dyDescent="0.25">
      <c r="A2" s="55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</row>
    <row r="3" spans="1:16" ht="15.75" x14ac:dyDescent="0.25">
      <c r="A3" s="57">
        <v>2024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</row>
    <row r="4" spans="1:16" ht="15.75" customHeight="1" x14ac:dyDescent="0.25">
      <c r="A4" s="59" t="s">
        <v>88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</row>
    <row r="5" spans="1:16" ht="15.75" customHeight="1" x14ac:dyDescent="0.25">
      <c r="A5" s="60" t="s">
        <v>3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</row>
    <row r="7" spans="1:16" s="16" customFormat="1" ht="25.5" customHeight="1" x14ac:dyDescent="0.25">
      <c r="A7" s="50" t="s">
        <v>4</v>
      </c>
      <c r="B7" s="51" t="s">
        <v>5</v>
      </c>
      <c r="C7" s="51" t="s">
        <v>6</v>
      </c>
      <c r="D7" s="61" t="s">
        <v>89</v>
      </c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3"/>
    </row>
    <row r="8" spans="1:16" s="16" customFormat="1" x14ac:dyDescent="0.25">
      <c r="A8" s="50"/>
      <c r="B8" s="52"/>
      <c r="C8" s="52"/>
      <c r="D8" s="18" t="s">
        <v>90</v>
      </c>
      <c r="E8" s="18" t="s">
        <v>91</v>
      </c>
      <c r="F8" s="18" t="s">
        <v>92</v>
      </c>
      <c r="G8" s="18" t="s">
        <v>93</v>
      </c>
      <c r="H8" s="19" t="s">
        <v>94</v>
      </c>
      <c r="I8" s="18" t="s">
        <v>95</v>
      </c>
      <c r="J8" s="19" t="s">
        <v>96</v>
      </c>
      <c r="K8" s="18" t="s">
        <v>97</v>
      </c>
      <c r="L8" s="18" t="s">
        <v>98</v>
      </c>
      <c r="M8" s="18" t="s">
        <v>99</v>
      </c>
      <c r="N8" s="18" t="s">
        <v>100</v>
      </c>
      <c r="O8" s="19" t="s">
        <v>101</v>
      </c>
      <c r="P8" s="18" t="s">
        <v>102</v>
      </c>
    </row>
    <row r="9" spans="1:16" x14ac:dyDescent="0.25">
      <c r="A9" s="1" t="s">
        <v>7</v>
      </c>
      <c r="B9" s="13"/>
      <c r="C9" s="1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x14ac:dyDescent="0.25">
      <c r="A10" s="3" t="s">
        <v>8</v>
      </c>
      <c r="B10" s="11">
        <f>SUM(B11:B15)</f>
        <v>391990175</v>
      </c>
      <c r="C10" s="35">
        <f>SUM(C11:C15)</f>
        <v>384316804</v>
      </c>
      <c r="D10" s="35">
        <f>SUM(D11:D15)</f>
        <v>24553423.48</v>
      </c>
      <c r="E10" s="35">
        <f>SUM(E11:E15)</f>
        <v>24624583.609999999</v>
      </c>
      <c r="F10" s="35">
        <f t="shared" ref="F10:G10" si="0">SUM(F11:F15)</f>
        <v>25002339.699999999</v>
      </c>
      <c r="G10" s="35">
        <f t="shared" si="0"/>
        <v>41734917.039999999</v>
      </c>
      <c r="H10" s="35">
        <f t="shared" ref="H10:O10" si="1">SUM(H11:H15)</f>
        <v>25532285.77</v>
      </c>
      <c r="I10" s="35">
        <f t="shared" si="1"/>
        <v>25064096.899999999</v>
      </c>
      <c r="J10" s="35">
        <f>SUM(J11:J15)</f>
        <v>25791306.079999998</v>
      </c>
      <c r="K10" s="35">
        <f t="shared" ref="K10" si="2">SUM(K11:K15)</f>
        <v>25309229.93</v>
      </c>
      <c r="L10" s="35">
        <f>SUM(L11:L15)</f>
        <v>24487716.84</v>
      </c>
      <c r="M10" s="35">
        <f>SUM(M11:M15)</f>
        <v>46895102.469999999</v>
      </c>
      <c r="N10" s="35">
        <f>SUM(N11:N15)</f>
        <v>47391865.850000009</v>
      </c>
      <c r="O10" s="35">
        <f t="shared" si="1"/>
        <v>0</v>
      </c>
      <c r="P10" s="35">
        <f t="shared" ref="P10:P41" si="3">SUM(D10:O10)</f>
        <v>336386867.67000008</v>
      </c>
    </row>
    <row r="11" spans="1:16" x14ac:dyDescent="0.25">
      <c r="A11" s="4" t="s">
        <v>9</v>
      </c>
      <c r="B11" s="14">
        <v>315265638</v>
      </c>
      <c r="C11" s="36">
        <v>289565168</v>
      </c>
      <c r="D11" s="29">
        <v>20058900</v>
      </c>
      <c r="E11" s="41">
        <v>20141166.82</v>
      </c>
      <c r="F11" s="31">
        <v>20495789.800000001</v>
      </c>
      <c r="G11" s="31">
        <v>20424399.989999998</v>
      </c>
      <c r="H11" s="43">
        <v>20544331.66</v>
      </c>
      <c r="I11" s="44">
        <v>20509500</v>
      </c>
      <c r="J11" s="41">
        <v>21151604.780000001</v>
      </c>
      <c r="K11" s="31">
        <v>20752968.629999999</v>
      </c>
      <c r="L11" s="46">
        <v>20021783.34</v>
      </c>
      <c r="M11" s="41">
        <v>20894303.669999998</v>
      </c>
      <c r="N11" s="41">
        <v>42838298.720000006</v>
      </c>
      <c r="O11" s="31">
        <v>0</v>
      </c>
      <c r="P11" s="27">
        <f t="shared" si="3"/>
        <v>247833047.41</v>
      </c>
    </row>
    <row r="12" spans="1:16" x14ac:dyDescent="0.25">
      <c r="A12" s="4" t="s">
        <v>10</v>
      </c>
      <c r="B12" s="14">
        <v>46307706</v>
      </c>
      <c r="C12" s="36">
        <v>56113806</v>
      </c>
      <c r="D12" s="40">
        <v>1451000</v>
      </c>
      <c r="E12" s="41">
        <v>1451000</v>
      </c>
      <c r="F12" s="31">
        <v>1451000</v>
      </c>
      <c r="G12" s="31">
        <v>18209876.93</v>
      </c>
      <c r="H12" s="44">
        <v>1869166.67</v>
      </c>
      <c r="I12" s="44">
        <v>1441000</v>
      </c>
      <c r="J12" s="44">
        <v>1463555.56</v>
      </c>
      <c r="K12" s="31">
        <v>1451000</v>
      </c>
      <c r="L12" s="47">
        <v>1426000</v>
      </c>
      <c r="M12" s="48">
        <v>22899597.23</v>
      </c>
      <c r="N12" s="47">
        <v>1441000</v>
      </c>
      <c r="O12" s="31">
        <v>0</v>
      </c>
      <c r="P12" s="27">
        <f t="shared" si="3"/>
        <v>54554196.390000001</v>
      </c>
    </row>
    <row r="13" spans="1:16" x14ac:dyDescent="0.25">
      <c r="A13" s="4" t="s">
        <v>11</v>
      </c>
      <c r="B13" s="14">
        <v>0</v>
      </c>
      <c r="C13" s="36">
        <v>0</v>
      </c>
      <c r="D13" s="36">
        <v>0</v>
      </c>
      <c r="E13" s="36">
        <v>0</v>
      </c>
      <c r="F13" s="36">
        <v>0</v>
      </c>
      <c r="G13" s="36">
        <v>0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27">
        <f t="shared" si="3"/>
        <v>0</v>
      </c>
    </row>
    <row r="14" spans="1:16" x14ac:dyDescent="0.25">
      <c r="A14" s="4" t="s">
        <v>12</v>
      </c>
      <c r="B14" s="14">
        <v>0</v>
      </c>
      <c r="C14" s="36">
        <v>0</v>
      </c>
      <c r="D14" s="36">
        <v>0</v>
      </c>
      <c r="E14" s="36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27">
        <f t="shared" si="3"/>
        <v>0</v>
      </c>
    </row>
    <row r="15" spans="1:16" x14ac:dyDescent="0.25">
      <c r="A15" s="4" t="s">
        <v>13</v>
      </c>
      <c r="B15" s="14">
        <v>30416831</v>
      </c>
      <c r="C15" s="36">
        <v>38637830</v>
      </c>
      <c r="D15" s="39">
        <v>3043523.4800000004</v>
      </c>
      <c r="E15" s="41">
        <v>3032416.7899999996</v>
      </c>
      <c r="F15" s="31">
        <v>3055549.9</v>
      </c>
      <c r="G15" s="31">
        <v>3100640.12</v>
      </c>
      <c r="H15" s="44">
        <v>3118787.44</v>
      </c>
      <c r="I15" s="44">
        <v>3113596.9</v>
      </c>
      <c r="J15" s="44">
        <v>3176145.7399999998</v>
      </c>
      <c r="K15" s="31">
        <v>3105261.3</v>
      </c>
      <c r="L15" s="46">
        <v>3039933.5000000005</v>
      </c>
      <c r="M15" s="49">
        <v>3101201.57</v>
      </c>
      <c r="N15" s="49">
        <v>3112567.1300000004</v>
      </c>
      <c r="O15" s="31">
        <v>0</v>
      </c>
      <c r="P15" s="27">
        <f t="shared" si="3"/>
        <v>33999623.869999997</v>
      </c>
    </row>
    <row r="16" spans="1:16" x14ac:dyDescent="0.25">
      <c r="A16" s="3" t="s">
        <v>14</v>
      </c>
      <c r="B16" s="11">
        <f>SUM(B17:B25)</f>
        <v>116465222</v>
      </c>
      <c r="C16" s="35">
        <f>SUM(C17:C25)</f>
        <v>189790778</v>
      </c>
      <c r="D16" s="35">
        <f>SUM(D17:D25)</f>
        <v>3102249.8136200001</v>
      </c>
      <c r="E16" s="35">
        <f>SUM(E17:E25)</f>
        <v>4174455.07</v>
      </c>
      <c r="F16" s="35">
        <f t="shared" ref="F16:G16" si="4">SUM(F17:F25)</f>
        <v>4670947.53</v>
      </c>
      <c r="G16" s="35">
        <f t="shared" si="4"/>
        <v>4384412.43</v>
      </c>
      <c r="H16" s="35">
        <f t="shared" ref="H16:O16" si="5">SUM(H17:H25)</f>
        <v>9559544.7599999998</v>
      </c>
      <c r="I16" s="35">
        <f t="shared" si="5"/>
        <v>25252597.286311999</v>
      </c>
      <c r="J16" s="35">
        <f t="shared" si="5"/>
        <v>6569017.3605999993</v>
      </c>
      <c r="K16" s="35">
        <f t="shared" si="5"/>
        <v>15702970.109999999</v>
      </c>
      <c r="L16" s="35">
        <f>SUM(L17:L25)</f>
        <v>10464344.489999998</v>
      </c>
      <c r="M16" s="35">
        <f>SUM(M17:M25)</f>
        <v>7894661.2359999996</v>
      </c>
      <c r="N16" s="35">
        <f>SUM(N17:N25)</f>
        <v>8642438.3499999996</v>
      </c>
      <c r="O16" s="35">
        <f t="shared" si="5"/>
        <v>0</v>
      </c>
      <c r="P16" s="35">
        <f t="shared" si="3"/>
        <v>100417638.43653199</v>
      </c>
    </row>
    <row r="17" spans="1:16" x14ac:dyDescent="0.25">
      <c r="A17" s="4" t="s">
        <v>15</v>
      </c>
      <c r="B17" s="14">
        <v>39524734</v>
      </c>
      <c r="C17" s="36">
        <v>49549734</v>
      </c>
      <c r="D17" s="39">
        <v>1874676.2236200001</v>
      </c>
      <c r="E17" s="41">
        <v>2690435.38</v>
      </c>
      <c r="F17" s="31">
        <v>1105089.1200000001</v>
      </c>
      <c r="G17" s="31">
        <v>1439610.17</v>
      </c>
      <c r="H17" s="44">
        <v>5950269.3799999999</v>
      </c>
      <c r="I17" s="44">
        <v>9234064.2963119987</v>
      </c>
      <c r="J17" s="44">
        <v>3219179.5306000002</v>
      </c>
      <c r="K17" s="31">
        <v>2947115.71</v>
      </c>
      <c r="L17" s="46">
        <v>5151074.3900000006</v>
      </c>
      <c r="M17" s="46">
        <v>2504308.0899999994</v>
      </c>
      <c r="N17" s="46">
        <v>5355247.3600000003</v>
      </c>
      <c r="O17" s="31">
        <v>0</v>
      </c>
      <c r="P17" s="27">
        <f t="shared" si="3"/>
        <v>41471069.650532</v>
      </c>
    </row>
    <row r="18" spans="1:16" x14ac:dyDescent="0.25">
      <c r="A18" s="4" t="s">
        <v>16</v>
      </c>
      <c r="B18" s="14">
        <v>12000000</v>
      </c>
      <c r="C18" s="36">
        <v>4662468</v>
      </c>
      <c r="D18" s="36">
        <v>0</v>
      </c>
      <c r="E18" s="36">
        <v>0</v>
      </c>
      <c r="F18" s="36">
        <v>132603.98000000001</v>
      </c>
      <c r="G18" s="36">
        <v>50393.599999999999</v>
      </c>
      <c r="H18" s="36">
        <v>0</v>
      </c>
      <c r="I18" s="44">
        <v>494904.74</v>
      </c>
      <c r="J18" s="44">
        <v>164336.59</v>
      </c>
      <c r="K18" s="36">
        <v>0</v>
      </c>
      <c r="L18" s="46">
        <v>153801.20000000001</v>
      </c>
      <c r="M18" s="36">
        <v>0</v>
      </c>
      <c r="N18" s="36">
        <v>0</v>
      </c>
      <c r="O18" s="36">
        <v>0</v>
      </c>
      <c r="P18" s="27">
        <f t="shared" si="3"/>
        <v>996040.1100000001</v>
      </c>
    </row>
    <row r="19" spans="1:16" x14ac:dyDescent="0.25">
      <c r="A19" s="4" t="s">
        <v>17</v>
      </c>
      <c r="B19" s="14">
        <v>6500000</v>
      </c>
      <c r="C19" s="36">
        <v>10500000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27">
        <f t="shared" si="3"/>
        <v>0</v>
      </c>
    </row>
    <row r="20" spans="1:16" x14ac:dyDescent="0.25">
      <c r="A20" s="4" t="s">
        <v>18</v>
      </c>
      <c r="B20" s="14">
        <v>2192000</v>
      </c>
      <c r="C20" s="36">
        <v>1905000</v>
      </c>
      <c r="D20" s="39">
        <v>21978</v>
      </c>
      <c r="E20" s="41">
        <v>24502</v>
      </c>
      <c r="F20" s="36">
        <v>21646</v>
      </c>
      <c r="G20" s="36">
        <v>37423</v>
      </c>
      <c r="H20" s="44">
        <v>18607</v>
      </c>
      <c r="I20" s="44">
        <v>32264</v>
      </c>
      <c r="J20" s="44">
        <v>14418</v>
      </c>
      <c r="K20" s="36">
        <v>56589</v>
      </c>
      <c r="L20" s="46">
        <v>40341</v>
      </c>
      <c r="M20" s="46">
        <v>88321</v>
      </c>
      <c r="N20" s="46">
        <v>298811</v>
      </c>
      <c r="O20" s="36">
        <v>0</v>
      </c>
      <c r="P20" s="27">
        <f t="shared" si="3"/>
        <v>654900</v>
      </c>
    </row>
    <row r="21" spans="1:16" x14ac:dyDescent="0.25">
      <c r="A21" s="4" t="s">
        <v>19</v>
      </c>
      <c r="B21" s="14">
        <f>8500000+19783719</f>
        <v>28283719</v>
      </c>
      <c r="C21" s="36">
        <v>45736419</v>
      </c>
      <c r="D21" s="41">
        <v>984524.34</v>
      </c>
      <c r="E21" s="41">
        <v>1065148.3400000001</v>
      </c>
      <c r="F21" s="31">
        <v>1352355.28</v>
      </c>
      <c r="G21" s="31">
        <v>1854692.55</v>
      </c>
      <c r="H21" s="44">
        <v>1766062.03</v>
      </c>
      <c r="I21" s="41">
        <v>7377951.3100000005</v>
      </c>
      <c r="J21" s="44">
        <v>1681534.25</v>
      </c>
      <c r="K21" s="31">
        <f>4626406.9-764999.99</f>
        <v>3861406.91</v>
      </c>
      <c r="L21" s="46">
        <v>2731515.82</v>
      </c>
      <c r="M21" s="44">
        <v>802325.70600000001</v>
      </c>
      <c r="N21" s="46">
        <v>1069990.1299999999</v>
      </c>
      <c r="O21" s="31">
        <v>0</v>
      </c>
      <c r="P21" s="27">
        <f t="shared" si="3"/>
        <v>24547506.666000001</v>
      </c>
    </row>
    <row r="22" spans="1:16" x14ac:dyDescent="0.25">
      <c r="A22" s="4" t="s">
        <v>20</v>
      </c>
      <c r="B22" s="14">
        <v>6000000</v>
      </c>
      <c r="C22" s="36">
        <v>7500000</v>
      </c>
      <c r="D22" s="39">
        <v>216941.25</v>
      </c>
      <c r="E22" s="36">
        <v>0</v>
      </c>
      <c r="F22" s="36">
        <v>460062.81</v>
      </c>
      <c r="G22" s="36">
        <v>234677.76000000001</v>
      </c>
      <c r="H22" s="44">
        <v>262839.06</v>
      </c>
      <c r="I22" s="44">
        <v>3029614.2199999997</v>
      </c>
      <c r="J22" s="44">
        <v>266033.14</v>
      </c>
      <c r="K22" s="36">
        <v>266033.14</v>
      </c>
      <c r="L22" s="46">
        <v>266033.14</v>
      </c>
      <c r="M22" s="46">
        <v>1943245.1300000001</v>
      </c>
      <c r="N22" s="46">
        <v>267615.5</v>
      </c>
      <c r="O22" s="36">
        <v>0</v>
      </c>
      <c r="P22" s="27">
        <f t="shared" si="3"/>
        <v>7213095.1499999985</v>
      </c>
    </row>
    <row r="23" spans="1:16" x14ac:dyDescent="0.25">
      <c r="A23" s="4" t="s">
        <v>21</v>
      </c>
      <c r="B23" s="42">
        <v>9264769</v>
      </c>
      <c r="C23" s="36">
        <v>25053158</v>
      </c>
      <c r="D23" s="39">
        <v>4130</v>
      </c>
      <c r="E23" s="41">
        <v>4130</v>
      </c>
      <c r="F23" s="36">
        <v>249788.24</v>
      </c>
      <c r="G23" s="36">
        <v>35615.57</v>
      </c>
      <c r="H23" s="44">
        <v>789223.33</v>
      </c>
      <c r="I23" s="44">
        <v>3618618.83</v>
      </c>
      <c r="J23" s="44">
        <v>69310.55</v>
      </c>
      <c r="K23" s="36">
        <v>2146729.5</v>
      </c>
      <c r="L23" s="46">
        <v>888269.65999999992</v>
      </c>
      <c r="M23" s="43">
        <v>886178.27999999991</v>
      </c>
      <c r="N23" s="43">
        <v>522271.99</v>
      </c>
      <c r="O23" s="36">
        <v>0</v>
      </c>
      <c r="P23" s="27">
        <f t="shared" si="3"/>
        <v>9214265.9499999993</v>
      </c>
    </row>
    <row r="24" spans="1:16" x14ac:dyDescent="0.25">
      <c r="A24" s="4" t="s">
        <v>22</v>
      </c>
      <c r="B24" s="14">
        <v>9500000</v>
      </c>
      <c r="C24" s="36">
        <v>35378999</v>
      </c>
      <c r="D24" s="36">
        <v>0</v>
      </c>
      <c r="E24" s="41">
        <v>198000</v>
      </c>
      <c r="F24" s="36">
        <v>983341.2</v>
      </c>
      <c r="G24" s="36">
        <v>408825.85</v>
      </c>
      <c r="H24" s="44">
        <v>367870</v>
      </c>
      <c r="I24" s="44">
        <v>982531.04</v>
      </c>
      <c r="J24" s="44">
        <v>562570.66</v>
      </c>
      <c r="K24" s="36">
        <v>5734311.9100000001</v>
      </c>
      <c r="L24" s="46">
        <v>804069.7</v>
      </c>
      <c r="M24" s="44">
        <v>1263764.6000000001</v>
      </c>
      <c r="N24" s="43">
        <v>304376</v>
      </c>
      <c r="O24" s="36">
        <v>0</v>
      </c>
      <c r="P24" s="27">
        <f t="shared" si="3"/>
        <v>11609660.959999999</v>
      </c>
    </row>
    <row r="25" spans="1:16" x14ac:dyDescent="0.25">
      <c r="A25" s="4" t="s">
        <v>23</v>
      </c>
      <c r="B25" s="14">
        <v>3200000</v>
      </c>
      <c r="C25" s="36">
        <v>9505000</v>
      </c>
      <c r="D25" s="39">
        <v>0</v>
      </c>
      <c r="E25" s="41">
        <v>192239.35</v>
      </c>
      <c r="F25" s="36">
        <v>366060.9</v>
      </c>
      <c r="G25" s="36">
        <v>323173.93</v>
      </c>
      <c r="H25" s="44">
        <v>404673.96</v>
      </c>
      <c r="I25" s="44">
        <v>482648.85</v>
      </c>
      <c r="J25" s="44">
        <v>591634.64</v>
      </c>
      <c r="K25" s="36">
        <v>690783.94</v>
      </c>
      <c r="L25" s="46">
        <v>429239.58</v>
      </c>
      <c r="M25" s="46">
        <v>406518.43</v>
      </c>
      <c r="N25" s="44">
        <v>824126.37</v>
      </c>
      <c r="O25" s="36">
        <v>0</v>
      </c>
      <c r="P25" s="27">
        <f t="shared" si="3"/>
        <v>4711099.95</v>
      </c>
    </row>
    <row r="26" spans="1:16" x14ac:dyDescent="0.25">
      <c r="A26" s="3" t="s">
        <v>24</v>
      </c>
      <c r="B26" s="11">
        <f>SUM(B27:B35)</f>
        <v>20000000</v>
      </c>
      <c r="C26" s="35">
        <f>SUM(C27:C35)</f>
        <v>28186875</v>
      </c>
      <c r="D26" s="35">
        <f t="shared" ref="D26" si="6">SUM(D27:D35)</f>
        <v>0</v>
      </c>
      <c r="E26" s="35">
        <f>SUM(E27:E35)</f>
        <v>711399.7</v>
      </c>
      <c r="F26" s="35">
        <f t="shared" ref="F26" si="7">SUM(F27:F35)</f>
        <v>606140.89</v>
      </c>
      <c r="G26" s="35">
        <f t="shared" ref="G26" si="8">SUM(G27:G35)</f>
        <v>723165.07</v>
      </c>
      <c r="H26" s="35">
        <f>SUM(H27:H35)</f>
        <v>398198.34</v>
      </c>
      <c r="I26" s="35">
        <f>SUM(I27:I35)</f>
        <v>4345168.82</v>
      </c>
      <c r="J26" s="35">
        <f>SUM(J27:J35)</f>
        <v>429045</v>
      </c>
      <c r="K26" s="35">
        <f t="shared" ref="K26" si="9">SUM(K27:K35)</f>
        <v>2506793.87</v>
      </c>
      <c r="L26" s="35">
        <f>SUM(L27:L35)</f>
        <v>1750710.31</v>
      </c>
      <c r="M26" s="35">
        <f>SUM(M27:M35)</f>
        <v>1601715.9899999998</v>
      </c>
      <c r="N26" s="35">
        <f>SUM(N27:N35)</f>
        <v>1338350.3799999999</v>
      </c>
      <c r="O26" s="35">
        <f>SUM(O27:O35)</f>
        <v>0</v>
      </c>
      <c r="P26" s="35">
        <f t="shared" si="3"/>
        <v>14410688.370000001</v>
      </c>
    </row>
    <row r="27" spans="1:16" x14ac:dyDescent="0.25">
      <c r="A27" s="4" t="s">
        <v>25</v>
      </c>
      <c r="B27" s="14">
        <v>2200000</v>
      </c>
      <c r="C27" s="36">
        <v>1760000</v>
      </c>
      <c r="D27" s="36">
        <v>0</v>
      </c>
      <c r="E27" s="41">
        <v>81700.52</v>
      </c>
      <c r="F27" s="36">
        <v>287481.89</v>
      </c>
      <c r="G27" s="36">
        <v>141365.94</v>
      </c>
      <c r="H27" s="44">
        <v>104655.12</v>
      </c>
      <c r="I27" s="44">
        <v>131952.5</v>
      </c>
      <c r="J27" s="44">
        <v>11935</v>
      </c>
      <c r="K27" s="36">
        <v>296160.42</v>
      </c>
      <c r="L27" s="44">
        <f>20844-12154</f>
        <v>8690</v>
      </c>
      <c r="M27" s="44">
        <v>87168.94</v>
      </c>
      <c r="N27" s="44">
        <v>213185.93</v>
      </c>
      <c r="O27" s="36">
        <v>0</v>
      </c>
      <c r="P27" s="27">
        <f t="shared" si="3"/>
        <v>1364296.2599999998</v>
      </c>
    </row>
    <row r="28" spans="1:16" x14ac:dyDescent="0.25">
      <c r="A28" s="4" t="s">
        <v>26</v>
      </c>
      <c r="B28" s="14">
        <v>1400000</v>
      </c>
      <c r="C28" s="36">
        <v>1985000</v>
      </c>
      <c r="D28" s="36">
        <v>0</v>
      </c>
      <c r="E28" s="36">
        <v>0</v>
      </c>
      <c r="F28" s="36">
        <v>1231.92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44">
        <v>219094.13999999998</v>
      </c>
      <c r="N28" s="36">
        <v>0</v>
      </c>
      <c r="O28" s="36">
        <v>0</v>
      </c>
      <c r="P28" s="27">
        <f t="shared" si="3"/>
        <v>220326.06</v>
      </c>
    </row>
    <row r="29" spans="1:16" x14ac:dyDescent="0.25">
      <c r="A29" s="4" t="s">
        <v>27</v>
      </c>
      <c r="B29" s="14">
        <v>2200000</v>
      </c>
      <c r="C29" s="36">
        <v>1643431</v>
      </c>
      <c r="D29" s="36">
        <v>0</v>
      </c>
      <c r="E29" s="36">
        <v>0</v>
      </c>
      <c r="F29" s="36">
        <v>137481.79999999999</v>
      </c>
      <c r="G29" s="36">
        <v>0</v>
      </c>
      <c r="H29" s="36">
        <v>0</v>
      </c>
      <c r="I29" s="44">
        <v>35558.949999999997</v>
      </c>
      <c r="J29" s="36">
        <v>0</v>
      </c>
      <c r="K29" s="36">
        <v>191719</v>
      </c>
      <c r="L29" s="46">
        <v>19470</v>
      </c>
      <c r="M29" s="36">
        <v>0</v>
      </c>
      <c r="N29" s="36">
        <v>0</v>
      </c>
      <c r="O29" s="36">
        <v>0</v>
      </c>
      <c r="P29" s="27">
        <f t="shared" si="3"/>
        <v>384229.75</v>
      </c>
    </row>
    <row r="30" spans="1:16" x14ac:dyDescent="0.25">
      <c r="A30" s="4" t="s">
        <v>28</v>
      </c>
      <c r="B30" s="14">
        <v>50000</v>
      </c>
      <c r="C30" s="36">
        <v>60000</v>
      </c>
      <c r="D30" s="36">
        <v>0</v>
      </c>
      <c r="E30" s="36">
        <v>0</v>
      </c>
      <c r="F30" s="36">
        <v>0</v>
      </c>
      <c r="G30" s="36">
        <v>0</v>
      </c>
      <c r="H30" s="36">
        <v>0</v>
      </c>
      <c r="I30" s="44">
        <v>6747.5</v>
      </c>
      <c r="J30" s="36">
        <v>0</v>
      </c>
      <c r="K30" s="36">
        <v>20242.5</v>
      </c>
      <c r="L30" s="36">
        <v>0</v>
      </c>
      <c r="M30" s="36">
        <v>0</v>
      </c>
      <c r="N30" s="43">
        <v>108529.79</v>
      </c>
      <c r="O30" s="36">
        <v>0</v>
      </c>
      <c r="P30" s="27">
        <f t="shared" si="3"/>
        <v>135519.78999999998</v>
      </c>
    </row>
    <row r="31" spans="1:16" x14ac:dyDescent="0.25">
      <c r="A31" s="4" t="s">
        <v>29</v>
      </c>
      <c r="B31" s="14">
        <v>700000</v>
      </c>
      <c r="C31" s="36">
        <v>700000</v>
      </c>
      <c r="D31" s="36">
        <v>0</v>
      </c>
      <c r="E31" s="36">
        <v>0</v>
      </c>
      <c r="F31" s="36">
        <v>0</v>
      </c>
      <c r="G31" s="36">
        <v>0</v>
      </c>
      <c r="H31" s="44">
        <v>226000.02</v>
      </c>
      <c r="I31" s="36">
        <v>0</v>
      </c>
      <c r="J31" s="36">
        <v>0</v>
      </c>
      <c r="K31" s="36">
        <v>213400.01</v>
      </c>
      <c r="L31" s="36">
        <v>0</v>
      </c>
      <c r="M31" s="36">
        <v>0</v>
      </c>
      <c r="N31" s="44">
        <v>32144.63</v>
      </c>
      <c r="O31" s="36">
        <v>0</v>
      </c>
      <c r="P31" s="27">
        <f t="shared" si="3"/>
        <v>471544.66000000003</v>
      </c>
    </row>
    <row r="32" spans="1:16" x14ac:dyDescent="0.25">
      <c r="A32" s="4" t="s">
        <v>30</v>
      </c>
      <c r="B32" s="14">
        <v>0</v>
      </c>
      <c r="C32" s="36">
        <v>273000</v>
      </c>
      <c r="D32" s="36">
        <v>0</v>
      </c>
      <c r="E32" s="36">
        <v>0</v>
      </c>
      <c r="F32" s="36">
        <v>56640</v>
      </c>
      <c r="G32" s="36">
        <v>0</v>
      </c>
      <c r="H32" s="36">
        <v>0</v>
      </c>
      <c r="I32" s="36">
        <v>0</v>
      </c>
      <c r="J32" s="36">
        <v>0</v>
      </c>
      <c r="K32" s="36">
        <v>0</v>
      </c>
      <c r="L32" s="36">
        <v>0</v>
      </c>
      <c r="M32" s="43">
        <v>60526.400000000001</v>
      </c>
      <c r="N32" s="36">
        <v>0</v>
      </c>
      <c r="O32" s="36">
        <v>0</v>
      </c>
      <c r="P32" s="27">
        <f t="shared" si="3"/>
        <v>117166.39999999999</v>
      </c>
    </row>
    <row r="33" spans="1:16" x14ac:dyDescent="0.25">
      <c r="A33" s="4" t="s">
        <v>31</v>
      </c>
      <c r="B33" s="14">
        <f>6000000+2300000</f>
        <v>8300000</v>
      </c>
      <c r="C33" s="36">
        <f>6715000+1791000</f>
        <v>8506000</v>
      </c>
      <c r="D33" s="36">
        <v>0</v>
      </c>
      <c r="E33" s="41">
        <v>440710</v>
      </c>
      <c r="F33" s="36">
        <v>0</v>
      </c>
      <c r="G33" s="36">
        <v>400000</v>
      </c>
      <c r="H33" s="36">
        <v>0</v>
      </c>
      <c r="I33" s="44">
        <v>803247.5</v>
      </c>
      <c r="J33" s="44">
        <v>400000</v>
      </c>
      <c r="K33" s="36">
        <v>443178.56</v>
      </c>
      <c r="L33" s="46">
        <v>807989.54</v>
      </c>
      <c r="M33" s="36">
        <v>0</v>
      </c>
      <c r="N33" s="43">
        <v>404382.76</v>
      </c>
      <c r="O33" s="36">
        <v>0</v>
      </c>
      <c r="P33" s="27">
        <f t="shared" si="3"/>
        <v>3699508.3600000003</v>
      </c>
    </row>
    <row r="34" spans="1:16" x14ac:dyDescent="0.25">
      <c r="A34" s="4" t="s">
        <v>32</v>
      </c>
      <c r="B34" s="14">
        <v>0</v>
      </c>
      <c r="C34" s="36">
        <v>0</v>
      </c>
      <c r="D34" s="36">
        <v>0</v>
      </c>
      <c r="E34" s="36">
        <v>0</v>
      </c>
      <c r="F34" s="36">
        <v>0</v>
      </c>
      <c r="G34" s="36">
        <v>0</v>
      </c>
      <c r="H34" s="36">
        <v>0</v>
      </c>
      <c r="I34" s="36">
        <v>0</v>
      </c>
      <c r="J34" s="36">
        <v>0</v>
      </c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27">
        <f t="shared" si="3"/>
        <v>0</v>
      </c>
    </row>
    <row r="35" spans="1:16" x14ac:dyDescent="0.25">
      <c r="A35" s="4" t="s">
        <v>33</v>
      </c>
      <c r="B35" s="14">
        <v>5150000</v>
      </c>
      <c r="C35" s="36">
        <v>13259444</v>
      </c>
      <c r="D35" s="36">
        <v>0</v>
      </c>
      <c r="E35" s="41">
        <v>188989.18</v>
      </c>
      <c r="F35" s="36">
        <v>123305.28</v>
      </c>
      <c r="G35" s="36">
        <v>181799.13</v>
      </c>
      <c r="H35" s="44">
        <v>67543.199999999997</v>
      </c>
      <c r="I35" s="44">
        <v>3367662.3700000006</v>
      </c>
      <c r="J35" s="44">
        <v>17110</v>
      </c>
      <c r="K35" s="36">
        <v>1342093.3799999999</v>
      </c>
      <c r="L35" s="46">
        <v>914560.7699999999</v>
      </c>
      <c r="M35" s="46">
        <v>1234926.5099999998</v>
      </c>
      <c r="N35" s="43">
        <v>580107.27</v>
      </c>
      <c r="O35" s="36">
        <v>0</v>
      </c>
      <c r="P35" s="27">
        <f t="shared" si="3"/>
        <v>8018097.0899999999</v>
      </c>
    </row>
    <row r="36" spans="1:16" x14ac:dyDescent="0.25">
      <c r="A36" s="3" t="s">
        <v>34</v>
      </c>
      <c r="B36" s="11">
        <f>SUM(B37:B44)</f>
        <v>2000000</v>
      </c>
      <c r="C36" s="35">
        <f>SUM(C37:C44)</f>
        <v>2527278</v>
      </c>
      <c r="D36" s="35">
        <f>SUM(D37:D44)</f>
        <v>0</v>
      </c>
      <c r="E36" s="35">
        <f t="shared" ref="E36" si="10">SUM(E37:E44)</f>
        <v>0</v>
      </c>
      <c r="F36" s="35">
        <f t="shared" ref="F36" si="11">SUM(F37:F44)</f>
        <v>196180</v>
      </c>
      <c r="G36" s="35">
        <f t="shared" ref="G36" si="12">SUM(G37:G44)</f>
        <v>53349</v>
      </c>
      <c r="H36" s="35">
        <f>SUM(H37:H44)</f>
        <v>60000</v>
      </c>
      <c r="I36" s="35">
        <f>SUM(I37:I44)</f>
        <v>41700</v>
      </c>
      <c r="J36" s="35">
        <f>SUM(J37:J44)</f>
        <v>53349</v>
      </c>
      <c r="K36" s="35">
        <f t="shared" ref="K36" si="13">SUM(K37:K44)</f>
        <v>22700</v>
      </c>
      <c r="L36" s="35">
        <f t="shared" ref="L36" si="14">SUM(L37:L44)</f>
        <v>0</v>
      </c>
      <c r="M36" s="35">
        <f>SUM(M37:M44)</f>
        <v>40000</v>
      </c>
      <c r="N36" s="35">
        <f t="shared" ref="N36" si="15">SUM(N37:N44)</f>
        <v>0</v>
      </c>
      <c r="O36" s="35">
        <f>SUM(O37:O44)</f>
        <v>0</v>
      </c>
      <c r="P36" s="35">
        <f t="shared" si="3"/>
        <v>467278</v>
      </c>
    </row>
    <row r="37" spans="1:16" x14ac:dyDescent="0.25">
      <c r="A37" s="4" t="s">
        <v>35</v>
      </c>
      <c r="B37" s="14">
        <v>2000000</v>
      </c>
      <c r="C37" s="36">
        <f>527278+2000000</f>
        <v>2527278</v>
      </c>
      <c r="D37" s="36">
        <v>0</v>
      </c>
      <c r="E37" s="28">
        <v>0</v>
      </c>
      <c r="F37" s="30">
        <v>196180</v>
      </c>
      <c r="G37" s="28">
        <v>53349</v>
      </c>
      <c r="H37" s="44">
        <v>60000</v>
      </c>
      <c r="I37" s="44">
        <v>41700</v>
      </c>
      <c r="J37" s="29">
        <v>53349</v>
      </c>
      <c r="K37" s="29">
        <v>22700</v>
      </c>
      <c r="L37" s="29">
        <v>0</v>
      </c>
      <c r="M37" s="41">
        <v>40000</v>
      </c>
      <c r="N37" s="29">
        <v>0</v>
      </c>
      <c r="O37" s="34">
        <v>0</v>
      </c>
      <c r="P37" s="27">
        <f t="shared" si="3"/>
        <v>467278</v>
      </c>
    </row>
    <row r="38" spans="1:16" x14ac:dyDescent="0.25">
      <c r="A38" s="4" t="s">
        <v>36</v>
      </c>
      <c r="B38" s="14">
        <v>0</v>
      </c>
      <c r="C38" s="36">
        <v>0</v>
      </c>
      <c r="D38" s="28">
        <v>0</v>
      </c>
      <c r="E38" s="28">
        <v>0</v>
      </c>
      <c r="F38" s="30">
        <v>0</v>
      </c>
      <c r="G38" s="28">
        <v>0</v>
      </c>
      <c r="H38" s="28">
        <v>0</v>
      </c>
      <c r="I38" s="29">
        <v>0</v>
      </c>
      <c r="J38" s="28">
        <v>0</v>
      </c>
      <c r="K38" s="28">
        <v>0</v>
      </c>
      <c r="L38" s="28">
        <v>0</v>
      </c>
      <c r="M38" s="28">
        <v>0</v>
      </c>
      <c r="N38" s="29">
        <v>0</v>
      </c>
      <c r="O38" s="28">
        <v>0</v>
      </c>
      <c r="P38" s="27">
        <f t="shared" si="3"/>
        <v>0</v>
      </c>
    </row>
    <row r="39" spans="1:16" x14ac:dyDescent="0.25">
      <c r="A39" s="4" t="s">
        <v>37</v>
      </c>
      <c r="B39" s="14">
        <v>0</v>
      </c>
      <c r="C39" s="36">
        <v>0</v>
      </c>
      <c r="D39" s="28">
        <v>0</v>
      </c>
      <c r="E39" s="28">
        <v>0</v>
      </c>
      <c r="F39" s="30">
        <v>0</v>
      </c>
      <c r="G39" s="28">
        <v>0</v>
      </c>
      <c r="H39" s="28">
        <v>0</v>
      </c>
      <c r="I39" s="29">
        <v>0</v>
      </c>
      <c r="J39" s="28">
        <v>0</v>
      </c>
      <c r="K39" s="28">
        <v>0</v>
      </c>
      <c r="L39" s="28">
        <v>0</v>
      </c>
      <c r="M39" s="28">
        <v>0</v>
      </c>
      <c r="N39" s="29">
        <v>0</v>
      </c>
      <c r="O39" s="28">
        <v>0</v>
      </c>
      <c r="P39" s="27">
        <f t="shared" si="3"/>
        <v>0</v>
      </c>
    </row>
    <row r="40" spans="1:16" x14ac:dyDescent="0.25">
      <c r="A40" s="4" t="s">
        <v>38</v>
      </c>
      <c r="B40" s="14">
        <v>0</v>
      </c>
      <c r="C40" s="36">
        <v>0</v>
      </c>
      <c r="D40" s="28">
        <v>0</v>
      </c>
      <c r="E40" s="28">
        <v>0</v>
      </c>
      <c r="F40" s="30">
        <v>0</v>
      </c>
      <c r="G40" s="28">
        <v>0</v>
      </c>
      <c r="H40" s="28">
        <v>0</v>
      </c>
      <c r="I40" s="29">
        <v>0</v>
      </c>
      <c r="J40" s="28">
        <v>0</v>
      </c>
      <c r="K40" s="28">
        <v>0</v>
      </c>
      <c r="L40" s="28">
        <v>0</v>
      </c>
      <c r="M40" s="28">
        <v>0</v>
      </c>
      <c r="N40" s="29">
        <v>0</v>
      </c>
      <c r="O40" s="28">
        <v>0</v>
      </c>
      <c r="P40" s="27">
        <f t="shared" si="3"/>
        <v>0</v>
      </c>
    </row>
    <row r="41" spans="1:16" x14ac:dyDescent="0.25">
      <c r="A41" s="4" t="s">
        <v>39</v>
      </c>
      <c r="B41" s="14">
        <v>0</v>
      </c>
      <c r="C41" s="36">
        <v>0</v>
      </c>
      <c r="D41" s="28">
        <v>0</v>
      </c>
      <c r="E41" s="28">
        <v>0</v>
      </c>
      <c r="F41" s="30">
        <v>0</v>
      </c>
      <c r="G41" s="28">
        <v>0</v>
      </c>
      <c r="H41" s="28">
        <v>0</v>
      </c>
      <c r="I41" s="29">
        <v>0</v>
      </c>
      <c r="J41" s="28">
        <v>0</v>
      </c>
      <c r="K41" s="28">
        <v>0</v>
      </c>
      <c r="L41" s="28">
        <v>0</v>
      </c>
      <c r="M41" s="28">
        <v>0</v>
      </c>
      <c r="N41" s="29">
        <v>0</v>
      </c>
      <c r="O41" s="28">
        <v>0</v>
      </c>
      <c r="P41" s="27">
        <f t="shared" si="3"/>
        <v>0</v>
      </c>
    </row>
    <row r="42" spans="1:16" x14ac:dyDescent="0.25">
      <c r="A42" s="4" t="s">
        <v>40</v>
      </c>
      <c r="B42" s="14">
        <v>0</v>
      </c>
      <c r="C42" s="36">
        <v>0</v>
      </c>
      <c r="D42" s="28">
        <v>0</v>
      </c>
      <c r="E42" s="28">
        <v>0</v>
      </c>
      <c r="F42" s="30">
        <v>0</v>
      </c>
      <c r="G42" s="28">
        <v>0</v>
      </c>
      <c r="H42" s="28">
        <v>0</v>
      </c>
      <c r="I42" s="29">
        <v>0</v>
      </c>
      <c r="J42" s="28">
        <v>0</v>
      </c>
      <c r="K42" s="28">
        <v>0</v>
      </c>
      <c r="L42" s="28">
        <v>0</v>
      </c>
      <c r="M42" s="28">
        <v>0</v>
      </c>
      <c r="N42" s="29">
        <v>0</v>
      </c>
      <c r="O42" s="28">
        <v>0</v>
      </c>
      <c r="P42" s="27">
        <f t="shared" ref="P42:P73" si="16">SUM(D42:O42)</f>
        <v>0</v>
      </c>
    </row>
    <row r="43" spans="1:16" x14ac:dyDescent="0.25">
      <c r="A43" s="4" t="s">
        <v>41</v>
      </c>
      <c r="B43" s="14">
        <v>0</v>
      </c>
      <c r="C43" s="36">
        <v>0</v>
      </c>
      <c r="D43" s="28">
        <v>0</v>
      </c>
      <c r="E43" s="28">
        <v>0</v>
      </c>
      <c r="F43" s="30">
        <v>0</v>
      </c>
      <c r="G43" s="28">
        <v>0</v>
      </c>
      <c r="H43" s="28">
        <v>0</v>
      </c>
      <c r="I43" s="29">
        <v>0</v>
      </c>
      <c r="J43" s="28">
        <v>0</v>
      </c>
      <c r="K43" s="28">
        <v>0</v>
      </c>
      <c r="L43" s="28">
        <v>0</v>
      </c>
      <c r="M43" s="28">
        <v>0</v>
      </c>
      <c r="N43" s="29">
        <v>0</v>
      </c>
      <c r="O43" s="28">
        <v>0</v>
      </c>
      <c r="P43" s="27">
        <f t="shared" si="16"/>
        <v>0</v>
      </c>
    </row>
    <row r="44" spans="1:16" x14ac:dyDescent="0.25">
      <c r="A44" s="4" t="s">
        <v>42</v>
      </c>
      <c r="B44" s="14">
        <v>0</v>
      </c>
      <c r="C44" s="36">
        <v>0</v>
      </c>
      <c r="D44" s="28">
        <v>0</v>
      </c>
      <c r="E44" s="28">
        <v>0</v>
      </c>
      <c r="F44" s="30">
        <v>0</v>
      </c>
      <c r="G44" s="28">
        <v>0</v>
      </c>
      <c r="H44" s="28">
        <v>0</v>
      </c>
      <c r="I44" s="29">
        <v>0</v>
      </c>
      <c r="J44" s="28">
        <v>0</v>
      </c>
      <c r="K44" s="28">
        <v>0</v>
      </c>
      <c r="L44" s="28">
        <v>0</v>
      </c>
      <c r="M44" s="28">
        <v>0</v>
      </c>
      <c r="N44" s="29">
        <v>0</v>
      </c>
      <c r="O44" s="28">
        <v>0</v>
      </c>
      <c r="P44" s="27">
        <f t="shared" si="16"/>
        <v>0</v>
      </c>
    </row>
    <row r="45" spans="1:16" x14ac:dyDescent="0.25">
      <c r="A45" s="3" t="s">
        <v>43</v>
      </c>
      <c r="B45" s="11">
        <f>SUM(B46:B51)</f>
        <v>0</v>
      </c>
      <c r="C45" s="35">
        <f>SUM(C46:C51)</f>
        <v>0</v>
      </c>
      <c r="D45" s="35">
        <f>SUM(D46:D51)</f>
        <v>0</v>
      </c>
      <c r="E45" s="35">
        <f t="shared" ref="E45" si="17">SUM(E46:E51)</f>
        <v>0</v>
      </c>
      <c r="F45" s="35">
        <f t="shared" ref="F45" si="18">SUM(F46:F51)</f>
        <v>0</v>
      </c>
      <c r="G45" s="35">
        <f t="shared" ref="G45" si="19">SUM(G46:G51)</f>
        <v>0</v>
      </c>
      <c r="H45" s="28">
        <v>0</v>
      </c>
      <c r="I45" s="35">
        <f t="shared" ref="I45" si="20">SUM(I46:I51)</f>
        <v>0</v>
      </c>
      <c r="J45" s="28">
        <v>0</v>
      </c>
      <c r="K45" s="28">
        <v>0</v>
      </c>
      <c r="L45" s="28">
        <v>0</v>
      </c>
      <c r="M45" s="28">
        <v>0</v>
      </c>
      <c r="N45" s="35">
        <f t="shared" ref="N45" si="21">SUM(N46:N51)</f>
        <v>0</v>
      </c>
      <c r="O45" s="28">
        <v>0</v>
      </c>
      <c r="P45" s="35">
        <f t="shared" si="16"/>
        <v>0</v>
      </c>
    </row>
    <row r="46" spans="1:16" x14ac:dyDescent="0.25">
      <c r="A46" s="4" t="s">
        <v>44</v>
      </c>
      <c r="B46" s="14">
        <v>0</v>
      </c>
      <c r="C46" s="36">
        <v>0</v>
      </c>
      <c r="D46" s="28">
        <v>0</v>
      </c>
      <c r="E46" s="28">
        <v>0</v>
      </c>
      <c r="F46" s="30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27">
        <f t="shared" si="16"/>
        <v>0</v>
      </c>
    </row>
    <row r="47" spans="1:16" x14ac:dyDescent="0.25">
      <c r="A47" s="4" t="s">
        <v>45</v>
      </c>
      <c r="B47" s="14">
        <v>0</v>
      </c>
      <c r="C47" s="36">
        <v>0</v>
      </c>
      <c r="D47" s="28">
        <v>0</v>
      </c>
      <c r="E47" s="28">
        <v>0</v>
      </c>
      <c r="F47" s="30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27">
        <f t="shared" si="16"/>
        <v>0</v>
      </c>
    </row>
    <row r="48" spans="1:16" x14ac:dyDescent="0.25">
      <c r="A48" s="4" t="s">
        <v>46</v>
      </c>
      <c r="B48" s="14">
        <v>0</v>
      </c>
      <c r="C48" s="36">
        <v>0</v>
      </c>
      <c r="D48" s="28">
        <v>0</v>
      </c>
      <c r="E48" s="28">
        <v>0</v>
      </c>
      <c r="F48" s="30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7">
        <f t="shared" si="16"/>
        <v>0</v>
      </c>
    </row>
    <row r="49" spans="1:16" x14ac:dyDescent="0.25">
      <c r="A49" s="4" t="s">
        <v>47</v>
      </c>
      <c r="B49" s="14">
        <v>0</v>
      </c>
      <c r="C49" s="36">
        <v>0</v>
      </c>
      <c r="D49" s="28">
        <v>0</v>
      </c>
      <c r="E49" s="28">
        <v>0</v>
      </c>
      <c r="F49" s="30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27">
        <f t="shared" si="16"/>
        <v>0</v>
      </c>
    </row>
    <row r="50" spans="1:16" x14ac:dyDescent="0.25">
      <c r="A50" s="4" t="s">
        <v>48</v>
      </c>
      <c r="B50" s="14">
        <v>0</v>
      </c>
      <c r="C50" s="36">
        <v>0</v>
      </c>
      <c r="D50" s="28">
        <v>0</v>
      </c>
      <c r="E50" s="28">
        <v>0</v>
      </c>
      <c r="F50" s="30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27">
        <f t="shared" si="16"/>
        <v>0</v>
      </c>
    </row>
    <row r="51" spans="1:16" x14ac:dyDescent="0.25">
      <c r="A51" s="4" t="s">
        <v>49</v>
      </c>
      <c r="B51" s="14">
        <v>0</v>
      </c>
      <c r="C51" s="36">
        <v>0</v>
      </c>
      <c r="D51" s="28">
        <v>0</v>
      </c>
      <c r="E51" s="28">
        <v>0</v>
      </c>
      <c r="F51" s="30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27">
        <f t="shared" si="16"/>
        <v>0</v>
      </c>
    </row>
    <row r="52" spans="1:16" x14ac:dyDescent="0.25">
      <c r="A52" s="3" t="s">
        <v>50</v>
      </c>
      <c r="B52" s="11">
        <f>SUM(B53:B61)</f>
        <v>9000000</v>
      </c>
      <c r="C52" s="35">
        <f>SUM(C53:C61)</f>
        <v>128588203</v>
      </c>
      <c r="D52" s="35">
        <f>SUM(D53:D61)</f>
        <v>0</v>
      </c>
      <c r="E52" s="35">
        <f>SUM(E53:E61)</f>
        <v>62068</v>
      </c>
      <c r="F52" s="35">
        <f>SUM(F53:F61)</f>
        <v>0</v>
      </c>
      <c r="G52" s="35">
        <f t="shared" ref="G52" si="22">SUM(G53:G61)</f>
        <v>107074</v>
      </c>
      <c r="H52" s="35">
        <f>SUM(H53:H61)</f>
        <v>1271717.77</v>
      </c>
      <c r="I52" s="35">
        <f>SUM(I53:I61)</f>
        <v>2277506.79</v>
      </c>
      <c r="J52" s="35">
        <f>SUM(J53:J61)</f>
        <v>73482806.200000003</v>
      </c>
      <c r="K52" s="35">
        <f t="shared" ref="K52" si="23">SUM(K53:K61)</f>
        <v>211102</v>
      </c>
      <c r="L52" s="35">
        <f t="shared" ref="L52" si="24">SUM(L53:L61)</f>
        <v>42126</v>
      </c>
      <c r="M52" s="35">
        <f>SUM(M53:M61)</f>
        <v>0</v>
      </c>
      <c r="N52" s="35">
        <f>SUM(N53:N61)</f>
        <v>5826.06</v>
      </c>
      <c r="O52" s="35">
        <f t="shared" ref="O52" si="25">SUM(O53:O61)</f>
        <v>0</v>
      </c>
      <c r="P52" s="35">
        <f t="shared" si="16"/>
        <v>77460226.820000008</v>
      </c>
    </row>
    <row r="53" spans="1:16" x14ac:dyDescent="0.25">
      <c r="A53" s="4" t="s">
        <v>51</v>
      </c>
      <c r="B53" s="14">
        <v>5500000</v>
      </c>
      <c r="C53" s="36">
        <v>91322660</v>
      </c>
      <c r="D53" s="36">
        <v>0</v>
      </c>
      <c r="E53" s="41">
        <v>62068</v>
      </c>
      <c r="F53" s="35">
        <f>SUM(F54:F62)</f>
        <v>0</v>
      </c>
      <c r="G53" s="36">
        <v>107074</v>
      </c>
      <c r="H53" s="44">
        <v>133124.44</v>
      </c>
      <c r="I53" s="44">
        <v>1627114.79</v>
      </c>
      <c r="J53" s="44">
        <v>71529835.400000006</v>
      </c>
      <c r="K53" s="36">
        <v>211102</v>
      </c>
      <c r="L53" s="36">
        <v>0</v>
      </c>
      <c r="M53" s="36">
        <v>0</v>
      </c>
      <c r="N53" s="36">
        <v>0</v>
      </c>
      <c r="O53" s="34">
        <v>0</v>
      </c>
      <c r="P53" s="27">
        <f t="shared" si="16"/>
        <v>73670318.63000001</v>
      </c>
    </row>
    <row r="54" spans="1:16" x14ac:dyDescent="0.25">
      <c r="A54" s="4" t="s">
        <v>52</v>
      </c>
      <c r="B54" s="14">
        <v>500000</v>
      </c>
      <c r="C54" s="36">
        <v>1144000</v>
      </c>
      <c r="D54" s="36">
        <v>0</v>
      </c>
      <c r="E54" s="36">
        <v>0</v>
      </c>
      <c r="F54" s="30">
        <v>0</v>
      </c>
      <c r="G54" s="36">
        <v>0</v>
      </c>
      <c r="H54" s="44">
        <v>1138593.33</v>
      </c>
      <c r="I54" s="36">
        <v>0</v>
      </c>
      <c r="J54" s="28">
        <v>0</v>
      </c>
      <c r="K54" s="36">
        <v>0</v>
      </c>
      <c r="L54" s="36">
        <v>0</v>
      </c>
      <c r="M54" s="36">
        <v>0</v>
      </c>
      <c r="N54" s="36">
        <v>0</v>
      </c>
      <c r="O54" s="34">
        <v>0</v>
      </c>
      <c r="P54" s="27">
        <f t="shared" si="16"/>
        <v>1138593.33</v>
      </c>
    </row>
    <row r="55" spans="1:16" x14ac:dyDescent="0.25">
      <c r="A55" s="4" t="s">
        <v>53</v>
      </c>
      <c r="B55" s="14">
        <v>0</v>
      </c>
      <c r="C55" s="36">
        <v>100000</v>
      </c>
      <c r="D55" s="36">
        <v>0</v>
      </c>
      <c r="E55" s="36">
        <v>0</v>
      </c>
      <c r="F55" s="30">
        <v>0</v>
      </c>
      <c r="G55" s="36">
        <v>0</v>
      </c>
      <c r="H55" s="36">
        <v>0</v>
      </c>
      <c r="I55" s="44">
        <v>67000</v>
      </c>
      <c r="J55" s="28">
        <v>0</v>
      </c>
      <c r="K55" s="36">
        <v>0</v>
      </c>
      <c r="L55" s="36">
        <v>0</v>
      </c>
      <c r="M55" s="36">
        <v>0</v>
      </c>
      <c r="N55" s="36">
        <v>0</v>
      </c>
      <c r="O55" s="28">
        <v>0</v>
      </c>
      <c r="P55" s="27">
        <f t="shared" si="16"/>
        <v>67000</v>
      </c>
    </row>
    <row r="56" spans="1:16" x14ac:dyDescent="0.25">
      <c r="A56" s="4" t="s">
        <v>54</v>
      </c>
      <c r="B56" s="14">
        <v>3000000</v>
      </c>
      <c r="C56" s="36">
        <v>2000000</v>
      </c>
      <c r="D56" s="36">
        <v>0</v>
      </c>
      <c r="E56" s="36">
        <v>0</v>
      </c>
      <c r="F56" s="30">
        <v>0</v>
      </c>
      <c r="G56" s="36">
        <v>0</v>
      </c>
      <c r="H56" s="36">
        <v>0</v>
      </c>
      <c r="I56" s="36">
        <v>0</v>
      </c>
      <c r="J56" s="28">
        <v>0</v>
      </c>
      <c r="K56" s="36">
        <v>0</v>
      </c>
      <c r="L56" s="36">
        <v>0</v>
      </c>
      <c r="M56" s="36">
        <v>0</v>
      </c>
      <c r="N56" s="36">
        <v>0</v>
      </c>
      <c r="O56" s="28">
        <v>0</v>
      </c>
      <c r="P56" s="27">
        <f t="shared" si="16"/>
        <v>0</v>
      </c>
    </row>
    <row r="57" spans="1:16" x14ac:dyDescent="0.25">
      <c r="A57" s="4" t="s">
        <v>55</v>
      </c>
      <c r="B57" s="14">
        <v>0</v>
      </c>
      <c r="C57" s="36">
        <v>4145543</v>
      </c>
      <c r="D57" s="36">
        <v>0</v>
      </c>
      <c r="E57" s="36">
        <v>0</v>
      </c>
      <c r="F57" s="30">
        <v>0</v>
      </c>
      <c r="G57" s="36">
        <v>0</v>
      </c>
      <c r="H57" s="36">
        <v>0</v>
      </c>
      <c r="I57" s="44">
        <v>583392</v>
      </c>
      <c r="J57" s="44">
        <v>1952970.7999999998</v>
      </c>
      <c r="K57" s="36">
        <v>0</v>
      </c>
      <c r="L57" s="36">
        <v>0</v>
      </c>
      <c r="M57" s="36">
        <v>0</v>
      </c>
      <c r="N57" s="44">
        <v>5826.06</v>
      </c>
      <c r="O57" s="34">
        <v>0</v>
      </c>
      <c r="P57" s="27">
        <f t="shared" si="16"/>
        <v>2542188.86</v>
      </c>
    </row>
    <row r="58" spans="1:16" x14ac:dyDescent="0.25">
      <c r="A58" s="4" t="s">
        <v>56</v>
      </c>
      <c r="B58" s="14">
        <v>0</v>
      </c>
      <c r="C58" s="36">
        <v>200000</v>
      </c>
      <c r="D58" s="36">
        <v>0</v>
      </c>
      <c r="E58" s="36">
        <v>0</v>
      </c>
      <c r="F58" s="30">
        <v>0</v>
      </c>
      <c r="G58" s="36">
        <v>0</v>
      </c>
      <c r="H58" s="36">
        <v>0</v>
      </c>
      <c r="I58" s="36">
        <v>0</v>
      </c>
      <c r="J58" s="28">
        <v>0</v>
      </c>
      <c r="K58" s="36">
        <v>0</v>
      </c>
      <c r="L58" s="46">
        <v>42126</v>
      </c>
      <c r="M58" s="36">
        <v>0</v>
      </c>
      <c r="N58" s="36">
        <v>0</v>
      </c>
      <c r="O58" s="28">
        <v>0</v>
      </c>
      <c r="P58" s="27">
        <f t="shared" si="16"/>
        <v>42126</v>
      </c>
    </row>
    <row r="59" spans="1:16" x14ac:dyDescent="0.25">
      <c r="A59" s="4" t="s">
        <v>57</v>
      </c>
      <c r="B59" s="14">
        <v>0</v>
      </c>
      <c r="C59" s="36">
        <v>0</v>
      </c>
      <c r="D59" s="36">
        <v>0</v>
      </c>
      <c r="E59" s="36">
        <v>0</v>
      </c>
      <c r="F59" s="30">
        <v>0</v>
      </c>
      <c r="G59" s="36">
        <v>0</v>
      </c>
      <c r="H59" s="36">
        <v>0</v>
      </c>
      <c r="I59" s="36">
        <v>0</v>
      </c>
      <c r="J59" s="28">
        <v>0</v>
      </c>
      <c r="K59" s="36">
        <v>0</v>
      </c>
      <c r="L59" s="36">
        <v>0</v>
      </c>
      <c r="M59" s="36">
        <v>0</v>
      </c>
      <c r="N59" s="36">
        <v>0</v>
      </c>
      <c r="O59" s="28">
        <v>0</v>
      </c>
      <c r="P59" s="27">
        <f t="shared" si="16"/>
        <v>0</v>
      </c>
    </row>
    <row r="60" spans="1:16" x14ac:dyDescent="0.25">
      <c r="A60" s="4" t="s">
        <v>58</v>
      </c>
      <c r="B60" s="14">
        <v>0</v>
      </c>
      <c r="C60" s="36">
        <v>29676000</v>
      </c>
      <c r="D60" s="36">
        <v>0</v>
      </c>
      <c r="E60" s="36">
        <v>0</v>
      </c>
      <c r="F60" s="30">
        <v>0</v>
      </c>
      <c r="G60" s="36">
        <v>0</v>
      </c>
      <c r="H60" s="36">
        <v>0</v>
      </c>
      <c r="I60" s="36">
        <v>0</v>
      </c>
      <c r="J60" s="28">
        <v>0</v>
      </c>
      <c r="K60" s="36">
        <v>0</v>
      </c>
      <c r="L60" s="36">
        <v>0</v>
      </c>
      <c r="M60" s="36">
        <v>0</v>
      </c>
      <c r="N60" s="36">
        <v>0</v>
      </c>
      <c r="O60" s="28">
        <v>0</v>
      </c>
      <c r="P60" s="27">
        <f t="shared" si="16"/>
        <v>0</v>
      </c>
    </row>
    <row r="61" spans="1:16" x14ac:dyDescent="0.25">
      <c r="A61" s="4" t="s">
        <v>59</v>
      </c>
      <c r="B61" s="14">
        <v>0</v>
      </c>
      <c r="C61" s="36">
        <v>0</v>
      </c>
      <c r="D61" s="36">
        <v>0</v>
      </c>
      <c r="E61" s="36">
        <v>0</v>
      </c>
      <c r="F61" s="30">
        <v>0</v>
      </c>
      <c r="G61" s="36">
        <v>0</v>
      </c>
      <c r="H61" s="36">
        <v>0</v>
      </c>
      <c r="I61" s="36">
        <v>0</v>
      </c>
      <c r="J61" s="28">
        <v>0</v>
      </c>
      <c r="K61" s="36">
        <v>0</v>
      </c>
      <c r="L61" s="36">
        <v>0</v>
      </c>
      <c r="M61" s="36">
        <v>0</v>
      </c>
      <c r="N61" s="36">
        <v>0</v>
      </c>
      <c r="O61" s="28">
        <v>0</v>
      </c>
      <c r="P61" s="27">
        <f t="shared" si="16"/>
        <v>0</v>
      </c>
    </row>
    <row r="62" spans="1:16" x14ac:dyDescent="0.25">
      <c r="A62" s="3" t="s">
        <v>60</v>
      </c>
      <c r="B62" s="11">
        <f>SUM(B63:B66)</f>
        <v>2000000</v>
      </c>
      <c r="C62" s="35">
        <f>SUM(C63:C66)</f>
        <v>0</v>
      </c>
      <c r="D62" s="35">
        <f>SUM(D63:D66)</f>
        <v>0</v>
      </c>
      <c r="E62" s="35">
        <f t="shared" ref="E62" si="26">SUM(E63:E66)</f>
        <v>0</v>
      </c>
      <c r="F62" s="35">
        <f t="shared" ref="F62" si="27">SUM(F63:F66)</f>
        <v>0</v>
      </c>
      <c r="G62" s="35">
        <f t="shared" ref="G62" si="28">SUM(G63:G66)</f>
        <v>0</v>
      </c>
      <c r="H62" s="35">
        <f t="shared" ref="H62" si="29">SUM(H63:H66)</f>
        <v>0</v>
      </c>
      <c r="I62" s="35">
        <f>SUM(I63:I66)</f>
        <v>0</v>
      </c>
      <c r="J62" s="35">
        <f t="shared" ref="J62" si="30">SUM(J63:J66)</f>
        <v>0</v>
      </c>
      <c r="K62" s="35">
        <f>SUM(K63:K66)</f>
        <v>0</v>
      </c>
      <c r="L62" s="35">
        <f t="shared" ref="L62" si="31">SUM(L63:L66)</f>
        <v>0</v>
      </c>
      <c r="M62" s="35">
        <f>SUM(M63:M66)</f>
        <v>0</v>
      </c>
      <c r="N62" s="35">
        <f>SUM(N63:N66)</f>
        <v>0</v>
      </c>
      <c r="O62" s="35">
        <f>SUM(O63:O66)</f>
        <v>0</v>
      </c>
      <c r="P62" s="35">
        <f t="shared" si="16"/>
        <v>0</v>
      </c>
    </row>
    <row r="63" spans="1:16" x14ac:dyDescent="0.25">
      <c r="A63" s="4" t="s">
        <v>61</v>
      </c>
      <c r="B63" s="14">
        <v>2000000</v>
      </c>
      <c r="C63" s="36">
        <v>0</v>
      </c>
      <c r="D63" s="36">
        <v>0</v>
      </c>
      <c r="E63" s="28">
        <v>0</v>
      </c>
      <c r="F63" s="30">
        <v>0</v>
      </c>
      <c r="G63" s="28">
        <v>0</v>
      </c>
      <c r="H63" s="28">
        <v>0</v>
      </c>
      <c r="I63" s="31">
        <v>0</v>
      </c>
      <c r="J63" s="28">
        <v>0</v>
      </c>
      <c r="K63" s="28">
        <v>0</v>
      </c>
      <c r="L63" s="28">
        <v>0</v>
      </c>
      <c r="M63" s="31">
        <v>0</v>
      </c>
      <c r="N63" s="28">
        <v>0</v>
      </c>
      <c r="O63" s="28">
        <v>0</v>
      </c>
      <c r="P63" s="27">
        <f t="shared" si="16"/>
        <v>0</v>
      </c>
    </row>
    <row r="64" spans="1:16" x14ac:dyDescent="0.25">
      <c r="A64" s="4" t="s">
        <v>62</v>
      </c>
      <c r="B64" s="14">
        <v>0</v>
      </c>
      <c r="C64" s="36">
        <v>0</v>
      </c>
      <c r="D64" s="28">
        <v>0</v>
      </c>
      <c r="E64" s="28">
        <v>0</v>
      </c>
      <c r="F64" s="30"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  <c r="N64" s="28">
        <v>0</v>
      </c>
      <c r="O64" s="28">
        <v>0</v>
      </c>
      <c r="P64" s="27">
        <f t="shared" si="16"/>
        <v>0</v>
      </c>
    </row>
    <row r="65" spans="1:16" x14ac:dyDescent="0.25">
      <c r="A65" s="4" t="s">
        <v>63</v>
      </c>
      <c r="B65" s="14">
        <v>0</v>
      </c>
      <c r="C65" s="36">
        <v>0</v>
      </c>
      <c r="D65" s="28">
        <v>0</v>
      </c>
      <c r="E65" s="28">
        <v>0</v>
      </c>
      <c r="F65" s="30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28">
        <v>0</v>
      </c>
      <c r="O65" s="28">
        <v>0</v>
      </c>
      <c r="P65" s="27">
        <f t="shared" si="16"/>
        <v>0</v>
      </c>
    </row>
    <row r="66" spans="1:16" x14ac:dyDescent="0.25">
      <c r="A66" s="4" t="s">
        <v>64</v>
      </c>
      <c r="B66" s="14">
        <v>0</v>
      </c>
      <c r="C66" s="36">
        <v>0</v>
      </c>
      <c r="D66" s="28">
        <v>0</v>
      </c>
      <c r="E66" s="28">
        <v>0</v>
      </c>
      <c r="F66" s="30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8">
        <v>0</v>
      </c>
      <c r="M66" s="28">
        <v>0</v>
      </c>
      <c r="N66" s="28">
        <v>0</v>
      </c>
      <c r="O66" s="28">
        <v>0</v>
      </c>
      <c r="P66" s="27">
        <f t="shared" si="16"/>
        <v>0</v>
      </c>
    </row>
    <row r="67" spans="1:16" x14ac:dyDescent="0.25">
      <c r="A67" s="3" t="s">
        <v>65</v>
      </c>
      <c r="B67" s="11">
        <f>SUM(B68:B69)</f>
        <v>0</v>
      </c>
      <c r="C67" s="35">
        <f>SUM(C68:C69)</f>
        <v>0</v>
      </c>
      <c r="D67" s="35">
        <f>SUM(D68:D69)</f>
        <v>0</v>
      </c>
      <c r="E67" s="35">
        <f t="shared" ref="E67" si="32">SUM(E68:E69)</f>
        <v>0</v>
      </c>
      <c r="F67" s="35">
        <f t="shared" ref="F67" si="33">SUM(F68:F69)</f>
        <v>0</v>
      </c>
      <c r="G67" s="35">
        <f t="shared" ref="G67" si="34">SUM(G68:G69)</f>
        <v>0</v>
      </c>
      <c r="H67" s="35">
        <f t="shared" ref="H67" si="35">SUM(H68:H69)</f>
        <v>0</v>
      </c>
      <c r="I67" s="35">
        <f t="shared" ref="I67" si="36">SUM(I68:I69)</f>
        <v>0</v>
      </c>
      <c r="J67" s="35">
        <f t="shared" ref="J67:K67" si="37">SUM(J68:J69)</f>
        <v>0</v>
      </c>
      <c r="K67" s="35">
        <f t="shared" si="37"/>
        <v>0</v>
      </c>
      <c r="L67" s="35">
        <f t="shared" ref="L67:N67" si="38">SUM(L68:L69)</f>
        <v>0</v>
      </c>
      <c r="M67" s="35">
        <f t="shared" si="38"/>
        <v>0</v>
      </c>
      <c r="N67" s="35">
        <f t="shared" si="38"/>
        <v>0</v>
      </c>
      <c r="O67" s="35">
        <f t="shared" ref="O67" si="39">SUM(O68:O69)</f>
        <v>0</v>
      </c>
      <c r="P67" s="35">
        <f t="shared" si="16"/>
        <v>0</v>
      </c>
    </row>
    <row r="68" spans="1:16" x14ac:dyDescent="0.25">
      <c r="A68" s="4" t="s">
        <v>66</v>
      </c>
      <c r="B68" s="14">
        <v>0</v>
      </c>
      <c r="C68" s="36">
        <v>0</v>
      </c>
      <c r="D68" s="28">
        <v>0</v>
      </c>
      <c r="E68" s="28">
        <v>0</v>
      </c>
      <c r="F68" s="30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8">
        <v>0</v>
      </c>
      <c r="O68" s="28">
        <v>0</v>
      </c>
      <c r="P68" s="27">
        <f t="shared" si="16"/>
        <v>0</v>
      </c>
    </row>
    <row r="69" spans="1:16" x14ac:dyDescent="0.25">
      <c r="A69" s="4" t="s">
        <v>67</v>
      </c>
      <c r="B69" s="14">
        <v>0</v>
      </c>
      <c r="C69" s="36">
        <v>0</v>
      </c>
      <c r="D69" s="28">
        <v>0</v>
      </c>
      <c r="E69" s="28">
        <v>0</v>
      </c>
      <c r="F69" s="30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  <c r="O69" s="28">
        <v>0</v>
      </c>
      <c r="P69" s="27">
        <f t="shared" si="16"/>
        <v>0</v>
      </c>
    </row>
    <row r="70" spans="1:16" x14ac:dyDescent="0.25">
      <c r="A70" s="3" t="s">
        <v>68</v>
      </c>
      <c r="B70" s="11">
        <f>SUM(B71:B73)</f>
        <v>0</v>
      </c>
      <c r="C70" s="35">
        <f>SUM(C71:C73)</f>
        <v>0</v>
      </c>
      <c r="D70" s="35">
        <f>SUM(D71:D73)</f>
        <v>0</v>
      </c>
      <c r="E70" s="35">
        <f>SUM(E71:E73)</f>
        <v>0</v>
      </c>
      <c r="F70" s="35">
        <f t="shared" ref="F70" si="40">SUM(F71:F73)</f>
        <v>0</v>
      </c>
      <c r="G70" s="35">
        <f t="shared" ref="G70" si="41">SUM(G71:G73)</f>
        <v>0</v>
      </c>
      <c r="H70" s="35">
        <f t="shared" ref="H70" si="42">SUM(H71:H73)</f>
        <v>0</v>
      </c>
      <c r="I70" s="35">
        <f t="shared" ref="I70" si="43">SUM(I71:I73)</f>
        <v>0</v>
      </c>
      <c r="J70" s="35">
        <f t="shared" ref="J70:K70" si="44">SUM(J71:J73)</f>
        <v>0</v>
      </c>
      <c r="K70" s="35">
        <f t="shared" si="44"/>
        <v>0</v>
      </c>
      <c r="L70" s="35">
        <f t="shared" ref="L70:N70" si="45">SUM(L71:L73)</f>
        <v>0</v>
      </c>
      <c r="M70" s="35">
        <f t="shared" si="45"/>
        <v>0</v>
      </c>
      <c r="N70" s="35">
        <f t="shared" si="45"/>
        <v>0</v>
      </c>
      <c r="O70" s="35">
        <f t="shared" ref="O70" si="46">SUM(O71:O73)</f>
        <v>0</v>
      </c>
      <c r="P70" s="35">
        <f t="shared" si="16"/>
        <v>0</v>
      </c>
    </row>
    <row r="71" spans="1:16" x14ac:dyDescent="0.25">
      <c r="A71" s="4" t="s">
        <v>69</v>
      </c>
      <c r="B71" s="14">
        <v>0</v>
      </c>
      <c r="C71" s="36">
        <v>0</v>
      </c>
      <c r="D71" s="28">
        <v>0</v>
      </c>
      <c r="E71" s="28">
        <v>0</v>
      </c>
      <c r="F71" s="30">
        <v>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v>0</v>
      </c>
      <c r="M71" s="28">
        <v>0</v>
      </c>
      <c r="N71" s="28">
        <v>0</v>
      </c>
      <c r="O71" s="28">
        <v>0</v>
      </c>
      <c r="P71" s="27">
        <f t="shared" si="16"/>
        <v>0</v>
      </c>
    </row>
    <row r="72" spans="1:16" x14ac:dyDescent="0.25">
      <c r="A72" s="4" t="s">
        <v>70</v>
      </c>
      <c r="B72" s="14">
        <v>0</v>
      </c>
      <c r="C72" s="36">
        <v>0</v>
      </c>
      <c r="D72" s="28">
        <v>0</v>
      </c>
      <c r="E72" s="28">
        <v>0</v>
      </c>
      <c r="F72" s="30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8">
        <v>0</v>
      </c>
      <c r="N72" s="28">
        <v>0</v>
      </c>
      <c r="O72" s="28">
        <v>0</v>
      </c>
      <c r="P72" s="27">
        <f t="shared" si="16"/>
        <v>0</v>
      </c>
    </row>
    <row r="73" spans="1:16" x14ac:dyDescent="0.25">
      <c r="A73" s="4" t="s">
        <v>71</v>
      </c>
      <c r="B73" s="14">
        <v>0</v>
      </c>
      <c r="C73" s="36">
        <v>0</v>
      </c>
      <c r="D73" s="28">
        <v>0</v>
      </c>
      <c r="E73" s="28">
        <v>0</v>
      </c>
      <c r="F73" s="30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8">
        <v>0</v>
      </c>
      <c r="M73" s="28">
        <v>0</v>
      </c>
      <c r="N73" s="28">
        <v>0</v>
      </c>
      <c r="O73" s="28">
        <v>0</v>
      </c>
      <c r="P73" s="27">
        <f t="shared" si="16"/>
        <v>0</v>
      </c>
    </row>
    <row r="74" spans="1:16" x14ac:dyDescent="0.25">
      <c r="A74" s="1" t="s">
        <v>72</v>
      </c>
      <c r="B74" s="13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</row>
    <row r="75" spans="1:16" x14ac:dyDescent="0.25">
      <c r="A75" s="3" t="s">
        <v>73</v>
      </c>
      <c r="B75" s="11">
        <f>SUM(B76:B77)</f>
        <v>0</v>
      </c>
      <c r="C75" s="35">
        <f>SUM(C76:C77)</f>
        <v>0</v>
      </c>
      <c r="D75" s="35">
        <f>SUM(D76:D77)</f>
        <v>0</v>
      </c>
      <c r="E75" s="35">
        <f t="shared" ref="E75" si="47">SUM(E76:E77)</f>
        <v>0</v>
      </c>
      <c r="F75" s="35">
        <f t="shared" ref="F75" si="48">SUM(F76:F77)</f>
        <v>0</v>
      </c>
      <c r="G75" s="35">
        <f t="shared" ref="G75" si="49">SUM(G76:G77)</f>
        <v>0</v>
      </c>
      <c r="H75" s="35">
        <f t="shared" ref="H75" si="50">SUM(H76:H77)</f>
        <v>0</v>
      </c>
      <c r="I75" s="35">
        <f t="shared" ref="I75" si="51">SUM(I76:I77)</f>
        <v>0</v>
      </c>
      <c r="J75" s="35">
        <f t="shared" ref="J75:K75" si="52">SUM(J76:J77)</f>
        <v>0</v>
      </c>
      <c r="K75" s="35">
        <f t="shared" si="52"/>
        <v>0</v>
      </c>
      <c r="L75" s="35">
        <f t="shared" ref="L75:N75" si="53">SUM(L76:L77)</f>
        <v>0</v>
      </c>
      <c r="M75" s="35">
        <f t="shared" si="53"/>
        <v>0</v>
      </c>
      <c r="N75" s="35">
        <f t="shared" si="53"/>
        <v>0</v>
      </c>
      <c r="O75" s="35">
        <f t="shared" ref="O75" si="54">SUM(O76:O77)</f>
        <v>0</v>
      </c>
      <c r="P75" s="35">
        <f t="shared" ref="P75:P82" si="55">SUM(D75:O75)</f>
        <v>0</v>
      </c>
    </row>
    <row r="76" spans="1:16" x14ac:dyDescent="0.25">
      <c r="A76" s="4" t="s">
        <v>74</v>
      </c>
      <c r="B76" s="14">
        <v>0</v>
      </c>
      <c r="C76" s="36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28">
        <v>0</v>
      </c>
      <c r="O76" s="28">
        <v>0</v>
      </c>
      <c r="P76" s="27">
        <f t="shared" si="55"/>
        <v>0</v>
      </c>
    </row>
    <row r="77" spans="1:16" x14ac:dyDescent="0.25">
      <c r="A77" s="4" t="s">
        <v>75</v>
      </c>
      <c r="B77" s="14">
        <v>0</v>
      </c>
      <c r="C77" s="36">
        <v>0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28">
        <v>0</v>
      </c>
      <c r="L77" s="28">
        <v>0</v>
      </c>
      <c r="M77" s="28">
        <v>0</v>
      </c>
      <c r="N77" s="28">
        <v>0</v>
      </c>
      <c r="O77" s="28">
        <v>0</v>
      </c>
      <c r="P77" s="27">
        <f t="shared" si="55"/>
        <v>0</v>
      </c>
    </row>
    <row r="78" spans="1:16" x14ac:dyDescent="0.25">
      <c r="A78" s="3" t="s">
        <v>76</v>
      </c>
      <c r="B78" s="11">
        <f>SUM(B79:B80)</f>
        <v>0</v>
      </c>
      <c r="C78" s="35">
        <f>SUM(C79:C80)</f>
        <v>0</v>
      </c>
      <c r="D78" s="35">
        <f>SUM(D79:D80)</f>
        <v>0</v>
      </c>
      <c r="E78" s="35">
        <f t="shared" ref="E78" si="56">SUM(E79:E80)</f>
        <v>0</v>
      </c>
      <c r="F78" s="35">
        <f t="shared" ref="F78" si="57">SUM(F79:F80)</f>
        <v>0</v>
      </c>
      <c r="G78" s="35">
        <f t="shared" ref="G78" si="58">SUM(G79:G80)</f>
        <v>0</v>
      </c>
      <c r="H78" s="35">
        <f t="shared" ref="H78" si="59">SUM(H79:H80)</f>
        <v>0</v>
      </c>
      <c r="I78" s="35">
        <f t="shared" ref="I78" si="60">SUM(I79:I80)</f>
        <v>0</v>
      </c>
      <c r="J78" s="35">
        <f t="shared" ref="J78:K78" si="61">SUM(J79:J80)</f>
        <v>0</v>
      </c>
      <c r="K78" s="35">
        <f t="shared" si="61"/>
        <v>0</v>
      </c>
      <c r="L78" s="35">
        <f t="shared" ref="L78:N78" si="62">SUM(L79:L80)</f>
        <v>0</v>
      </c>
      <c r="M78" s="35">
        <f t="shared" si="62"/>
        <v>0</v>
      </c>
      <c r="N78" s="35">
        <f t="shared" si="62"/>
        <v>0</v>
      </c>
      <c r="O78" s="35">
        <f t="shared" ref="O78" si="63">SUM(O79:O80)</f>
        <v>0</v>
      </c>
      <c r="P78" s="35">
        <f t="shared" si="55"/>
        <v>0</v>
      </c>
    </row>
    <row r="79" spans="1:16" x14ac:dyDescent="0.25">
      <c r="A79" s="4" t="s">
        <v>77</v>
      </c>
      <c r="B79" s="14">
        <v>0</v>
      </c>
      <c r="C79" s="36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28">
        <v>0</v>
      </c>
      <c r="O79" s="28">
        <v>0</v>
      </c>
      <c r="P79" s="27">
        <f t="shared" si="55"/>
        <v>0</v>
      </c>
    </row>
    <row r="80" spans="1:16" x14ac:dyDescent="0.25">
      <c r="A80" s="4" t="s">
        <v>78</v>
      </c>
      <c r="B80" s="14">
        <v>0</v>
      </c>
      <c r="C80" s="36">
        <v>0</v>
      </c>
      <c r="D80" s="28">
        <v>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28">
        <v>0</v>
      </c>
      <c r="L80" s="28">
        <v>0</v>
      </c>
      <c r="M80" s="28">
        <v>0</v>
      </c>
      <c r="N80" s="28">
        <v>0</v>
      </c>
      <c r="O80" s="28">
        <v>0</v>
      </c>
      <c r="P80" s="27">
        <f t="shared" si="55"/>
        <v>0</v>
      </c>
    </row>
    <row r="81" spans="1:16" x14ac:dyDescent="0.25">
      <c r="A81" s="3" t="s">
        <v>79</v>
      </c>
      <c r="B81" s="11">
        <f>SUM(B82:B82)</f>
        <v>0</v>
      </c>
      <c r="C81" s="35">
        <f>SUM(C82:C82)</f>
        <v>0</v>
      </c>
      <c r="D81" s="35">
        <f>SUM(D82:D82)</f>
        <v>0</v>
      </c>
      <c r="E81" s="35">
        <f t="shared" ref="E81" si="64">SUM(E82:E82)</f>
        <v>0</v>
      </c>
      <c r="F81" s="35">
        <f t="shared" ref="F81" si="65">SUM(F82:F82)</f>
        <v>0</v>
      </c>
      <c r="G81" s="35">
        <f t="shared" ref="G81" si="66">SUM(G82:G82)</f>
        <v>0</v>
      </c>
      <c r="H81" s="35">
        <f t="shared" ref="H81" si="67">SUM(H82:H82)</f>
        <v>0</v>
      </c>
      <c r="I81" s="35">
        <f t="shared" ref="I81" si="68">SUM(I82:I82)</f>
        <v>0</v>
      </c>
      <c r="J81" s="35">
        <f t="shared" ref="J81:K81" si="69">SUM(J82:J82)</f>
        <v>0</v>
      </c>
      <c r="K81" s="35">
        <f t="shared" si="69"/>
        <v>0</v>
      </c>
      <c r="L81" s="35">
        <f t="shared" ref="L81:N81" si="70">SUM(L82:L82)</f>
        <v>0</v>
      </c>
      <c r="M81" s="35">
        <f t="shared" si="70"/>
        <v>0</v>
      </c>
      <c r="N81" s="35">
        <f t="shared" si="70"/>
        <v>0</v>
      </c>
      <c r="O81" s="35">
        <f t="shared" ref="O81" si="71">SUM(O82:O82)</f>
        <v>0</v>
      </c>
      <c r="P81" s="35">
        <f t="shared" si="55"/>
        <v>0</v>
      </c>
    </row>
    <row r="82" spans="1:16" x14ac:dyDescent="0.25">
      <c r="A82" s="4" t="s">
        <v>80</v>
      </c>
      <c r="B82" s="14">
        <v>0</v>
      </c>
      <c r="C82" s="36">
        <v>0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28">
        <v>0</v>
      </c>
      <c r="M82" s="28">
        <v>0</v>
      </c>
      <c r="N82" s="28">
        <v>0</v>
      </c>
      <c r="O82" s="28">
        <v>0</v>
      </c>
      <c r="P82" s="27">
        <f t="shared" si="55"/>
        <v>0</v>
      </c>
    </row>
    <row r="83" spans="1:16" s="16" customFormat="1" x14ac:dyDescent="0.25">
      <c r="A83" s="20" t="s">
        <v>81</v>
      </c>
      <c r="B83" s="21">
        <f>B10+B16+B26+B36+B45+B52+B62+B67+B70+B75+B78+B81</f>
        <v>541455397</v>
      </c>
      <c r="C83" s="38">
        <f>C10+C16+C26+C36+C45+C52+C62+C67+C70+C75+C78+C81</f>
        <v>733409938</v>
      </c>
      <c r="D83" s="38">
        <f>D10+D16+D26+D36+D45+D52+D62+D67+D70+D75+D78+D81</f>
        <v>27655673.293620002</v>
      </c>
      <c r="E83" s="38">
        <f t="shared" ref="E83" si="72">E10+E16+E26+E36+E45+E52+E62+E67+E70+E75+E78+E81</f>
        <v>29572506.379999999</v>
      </c>
      <c r="F83" s="38">
        <f>F10+F16+F26+F36+F45+F52+F62+F67+F70+F75+F78+F81</f>
        <v>30475608.120000001</v>
      </c>
      <c r="G83" s="38">
        <f t="shared" ref="G83:H83" si="73">G10+G16+G26+G36+G45+G52+G62+G67+G70+G75+G78+G81</f>
        <v>47002917.539999999</v>
      </c>
      <c r="H83" s="38">
        <f t="shared" si="73"/>
        <v>36821746.640000008</v>
      </c>
      <c r="I83" s="38">
        <f>I10+I16+I26+I36+I45+I52+I62+I67+I70+I75+I78+I81</f>
        <v>56981069.796311997</v>
      </c>
      <c r="J83" s="38">
        <f t="shared" ref="J83:M83" si="74">J10+J16+J26+J36+J45+J52+J62+J67+J70+J75+J78+J81</f>
        <v>106325523.6406</v>
      </c>
      <c r="K83" s="38">
        <f t="shared" si="74"/>
        <v>43752795.909999996</v>
      </c>
      <c r="L83" s="38">
        <f t="shared" si="74"/>
        <v>36744897.640000001</v>
      </c>
      <c r="M83" s="38">
        <f t="shared" si="74"/>
        <v>56431479.696000002</v>
      </c>
      <c r="N83" s="38">
        <f>N10+N16+N26+N36+N45+N52+N62+N67+N70+N75+N78+N81</f>
        <v>57378480.640000015</v>
      </c>
      <c r="O83" s="38">
        <f t="shared" ref="O83" si="75">O10+O16+O26+O36+O45+O52+O62+O67+O70+O75+O78+O81</f>
        <v>0</v>
      </c>
      <c r="P83" s="38">
        <f>P10+P16+P26+P36+P45+P52+P62+P67+P70+P75+P78+P81</f>
        <v>529142699.29653209</v>
      </c>
    </row>
    <row r="84" spans="1:16" x14ac:dyDescent="0.25">
      <c r="C84" s="27"/>
      <c r="E84" s="27"/>
      <c r="J84" s="28"/>
      <c r="P84" s="27"/>
    </row>
    <row r="85" spans="1:16" x14ac:dyDescent="0.25">
      <c r="C85" s="12"/>
      <c r="J85" s="27"/>
      <c r="P85" s="32"/>
    </row>
    <row r="86" spans="1:16" ht="15.75" x14ac:dyDescent="0.25">
      <c r="A86" s="25"/>
      <c r="J86" s="32"/>
      <c r="P86" s="32"/>
    </row>
    <row r="87" spans="1:16" ht="15.75" x14ac:dyDescent="0.25">
      <c r="A87" s="24"/>
      <c r="N87" s="12"/>
    </row>
    <row r="89" spans="1:16" x14ac:dyDescent="0.25">
      <c r="P89" s="27"/>
    </row>
    <row r="91" spans="1:16" x14ac:dyDescent="0.25">
      <c r="A91" s="15" t="s">
        <v>85</v>
      </c>
    </row>
    <row r="92" spans="1:16" x14ac:dyDescent="0.25">
      <c r="A92" s="15" t="s">
        <v>86</v>
      </c>
    </row>
    <row r="93" spans="1:16" x14ac:dyDescent="0.25">
      <c r="A93" s="15" t="s">
        <v>87</v>
      </c>
    </row>
  </sheetData>
  <mergeCells count="9">
    <mergeCell ref="A5:P5"/>
    <mergeCell ref="D7:P7"/>
    <mergeCell ref="A1:P1"/>
    <mergeCell ref="A2:P2"/>
    <mergeCell ref="A7:A8"/>
    <mergeCell ref="B7:B8"/>
    <mergeCell ref="A3:P3"/>
    <mergeCell ref="A4:P4"/>
    <mergeCell ref="C7:C8"/>
  </mergeCells>
  <pageMargins left="0.15748031496063" right="0.15748031496063" top="0.35433070866141703" bottom="0.35433070866141703" header="0.15748031496063" footer="0.15748031496063"/>
  <pageSetup paperSize="5" scale="51" orientation="landscape" r:id="rId1"/>
  <headerFooter>
    <oddFooter>&amp;RPágina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90"/>
  <sheetViews>
    <sheetView showGridLines="0" topLeftCell="A2" zoomScale="115" zoomScaleNormal="115" workbookViewId="0">
      <pane xSplit="1" ySplit="4" topLeftCell="J58" activePane="bottomRight" state="frozen"/>
      <selection pane="topRight" activeCell="B2" sqref="B2"/>
      <selection pane="bottomLeft" activeCell="A6" sqref="A6"/>
      <selection pane="bottomRight" activeCell="M67" sqref="M67:M68"/>
    </sheetView>
  </sheetViews>
  <sheetFormatPr defaultColWidth="11.42578125" defaultRowHeight="15" x14ac:dyDescent="0.25"/>
  <cols>
    <col min="1" max="1" width="93.7109375" bestFit="1" customWidth="1"/>
    <col min="2" max="2" width="15.140625" bestFit="1" customWidth="1"/>
    <col min="3" max="3" width="15.5703125" bestFit="1" customWidth="1"/>
    <col min="4" max="5" width="15.140625" bestFit="1" customWidth="1"/>
    <col min="6" max="6" width="15.5703125" bestFit="1" customWidth="1"/>
    <col min="7" max="7" width="15.28515625" bestFit="1" customWidth="1"/>
    <col min="8" max="8" width="19" bestFit="1" customWidth="1"/>
    <col min="9" max="9" width="18.7109375" customWidth="1"/>
    <col min="10" max="10" width="15.140625" bestFit="1" customWidth="1"/>
    <col min="11" max="12" width="15.28515625" bestFit="1" customWidth="1"/>
    <col min="13" max="13" width="15.140625" bestFit="1" customWidth="1"/>
    <col min="14" max="14" width="16.7109375" bestFit="1" customWidth="1"/>
  </cols>
  <sheetData>
    <row r="1" spans="1:14" ht="28.5" customHeight="1" x14ac:dyDescent="0.25">
      <c r="A1" s="53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ht="21" customHeight="1" x14ac:dyDescent="0.25">
      <c r="A2" s="55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1:14" ht="15.75" x14ac:dyDescent="0.25">
      <c r="A3" s="57">
        <v>2024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1:14" ht="15.75" customHeight="1" x14ac:dyDescent="0.25">
      <c r="A4" s="59" t="s">
        <v>88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</row>
    <row r="5" spans="1:14" ht="15.75" customHeight="1" x14ac:dyDescent="0.25">
      <c r="A5" s="60" t="s">
        <v>3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</row>
    <row r="7" spans="1:14" s="16" customFormat="1" ht="23.25" customHeight="1" x14ac:dyDescent="0.25">
      <c r="A7" s="17" t="s">
        <v>4</v>
      </c>
      <c r="B7" s="18" t="s">
        <v>90</v>
      </c>
      <c r="C7" s="18" t="s">
        <v>91</v>
      </c>
      <c r="D7" s="18" t="s">
        <v>92</v>
      </c>
      <c r="E7" s="18" t="s">
        <v>93</v>
      </c>
      <c r="F7" s="19" t="s">
        <v>94</v>
      </c>
      <c r="G7" s="18" t="s">
        <v>95</v>
      </c>
      <c r="H7" s="19" t="s">
        <v>96</v>
      </c>
      <c r="I7" s="18" t="s">
        <v>97</v>
      </c>
      <c r="J7" s="18" t="s">
        <v>98</v>
      </c>
      <c r="K7" s="18" t="s">
        <v>99</v>
      </c>
      <c r="L7" s="18" t="s">
        <v>100</v>
      </c>
      <c r="M7" s="19" t="s">
        <v>101</v>
      </c>
      <c r="N7" s="18" t="s">
        <v>102</v>
      </c>
    </row>
    <row r="8" spans="1:14" x14ac:dyDescent="0.25">
      <c r="A8" s="1" t="s">
        <v>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x14ac:dyDescent="0.25">
      <c r="A9" s="3" t="s">
        <v>8</v>
      </c>
      <c r="B9" s="35">
        <f>SUM(B10:B14)</f>
        <v>24553423.48</v>
      </c>
      <c r="C9" s="35">
        <f>SUM(C10:C14)</f>
        <v>24624583.609999999</v>
      </c>
      <c r="D9" s="35">
        <f t="shared" ref="D9:I9" si="0">SUM(D10:D14)</f>
        <v>25002339.699999999</v>
      </c>
      <c r="E9" s="35">
        <f t="shared" si="0"/>
        <v>41734917.039999999</v>
      </c>
      <c r="F9" s="35">
        <f>SUM(F10:F14)</f>
        <v>25532285.77</v>
      </c>
      <c r="G9" s="35">
        <f>SUM(G10:G14)</f>
        <v>25064096.899999999</v>
      </c>
      <c r="H9" s="35">
        <f>SUM(H10:H14)</f>
        <v>25791306.079999998</v>
      </c>
      <c r="I9" s="35">
        <f t="shared" si="0"/>
        <v>25309229.93</v>
      </c>
      <c r="J9" s="35">
        <f>SUM(J10:J14)</f>
        <v>24487716.84</v>
      </c>
      <c r="K9" s="35">
        <f>SUM(K10:K14)</f>
        <v>46895102.469999999</v>
      </c>
      <c r="L9" s="35">
        <f>SUM(L10:L14)</f>
        <v>47391865.850000009</v>
      </c>
      <c r="M9" s="35">
        <f>SUM(M10:M14)</f>
        <v>0</v>
      </c>
      <c r="N9" s="35">
        <f t="shared" ref="N9:N40" si="1">SUM(B9:M9)</f>
        <v>336386867.67000008</v>
      </c>
    </row>
    <row r="10" spans="1:14" x14ac:dyDescent="0.25">
      <c r="A10" s="4" t="s">
        <v>9</v>
      </c>
      <c r="B10" s="29">
        <v>20058900</v>
      </c>
      <c r="C10" s="41">
        <v>20141166.82</v>
      </c>
      <c r="D10" s="31">
        <v>20495789.800000001</v>
      </c>
      <c r="E10" s="31">
        <v>20424399.989999998</v>
      </c>
      <c r="F10" s="43">
        <v>20544331.66</v>
      </c>
      <c r="G10" s="44">
        <v>20509500</v>
      </c>
      <c r="H10" s="41">
        <v>21151604.780000001</v>
      </c>
      <c r="I10" s="31">
        <v>20752968.629999999</v>
      </c>
      <c r="J10" s="46">
        <v>20021783.34</v>
      </c>
      <c r="K10" s="41">
        <v>20894303.669999998</v>
      </c>
      <c r="L10" s="41">
        <v>42838298.720000006</v>
      </c>
      <c r="M10" s="31">
        <v>0</v>
      </c>
      <c r="N10" s="27">
        <f t="shared" si="1"/>
        <v>247833047.41</v>
      </c>
    </row>
    <row r="11" spans="1:14" x14ac:dyDescent="0.25">
      <c r="A11" s="4" t="s">
        <v>10</v>
      </c>
      <c r="B11" s="40">
        <v>1451000</v>
      </c>
      <c r="C11" s="41">
        <v>1451000</v>
      </c>
      <c r="D11" s="31">
        <v>1451000</v>
      </c>
      <c r="E11" s="31">
        <v>18209876.93</v>
      </c>
      <c r="F11" s="44">
        <v>1869166.67</v>
      </c>
      <c r="G11" s="44">
        <v>1441000</v>
      </c>
      <c r="H11" s="44">
        <v>1463555.56</v>
      </c>
      <c r="I11" s="31">
        <v>1451000</v>
      </c>
      <c r="J11" s="47">
        <v>1426000</v>
      </c>
      <c r="K11" s="48">
        <v>22899597.23</v>
      </c>
      <c r="L11" s="47">
        <v>1441000</v>
      </c>
      <c r="M11" s="31">
        <v>0</v>
      </c>
      <c r="N11" s="27">
        <f t="shared" si="1"/>
        <v>54554196.390000001</v>
      </c>
    </row>
    <row r="12" spans="1:14" x14ac:dyDescent="0.25">
      <c r="A12" s="4" t="s">
        <v>11</v>
      </c>
      <c r="B12" s="36">
        <v>0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27">
        <f t="shared" si="1"/>
        <v>0</v>
      </c>
    </row>
    <row r="13" spans="1:14" x14ac:dyDescent="0.25">
      <c r="A13" s="4" t="s">
        <v>12</v>
      </c>
      <c r="B13" s="36">
        <v>0</v>
      </c>
      <c r="C13" s="36">
        <v>0</v>
      </c>
      <c r="D13" s="36">
        <v>0</v>
      </c>
      <c r="E13" s="36">
        <v>0</v>
      </c>
      <c r="F13" s="36">
        <v>0</v>
      </c>
      <c r="G13" s="36">
        <v>0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27">
        <f t="shared" si="1"/>
        <v>0</v>
      </c>
    </row>
    <row r="14" spans="1:14" x14ac:dyDescent="0.25">
      <c r="A14" s="4" t="s">
        <v>13</v>
      </c>
      <c r="B14" s="39">
        <v>3043523.4800000004</v>
      </c>
      <c r="C14" s="41">
        <v>3032416.7899999996</v>
      </c>
      <c r="D14" s="31">
        <v>3055549.9</v>
      </c>
      <c r="E14" s="31">
        <v>3100640.12</v>
      </c>
      <c r="F14" s="44">
        <v>3118787.44</v>
      </c>
      <c r="G14" s="44">
        <v>3113596.9</v>
      </c>
      <c r="H14" s="44">
        <v>3176145.7399999998</v>
      </c>
      <c r="I14" s="31">
        <v>3105261.3</v>
      </c>
      <c r="J14" s="46">
        <v>3039933.5000000005</v>
      </c>
      <c r="K14" s="49">
        <v>3101201.57</v>
      </c>
      <c r="L14" s="49">
        <v>3112567.1300000004</v>
      </c>
      <c r="M14" s="31">
        <v>0</v>
      </c>
      <c r="N14" s="27">
        <f t="shared" si="1"/>
        <v>33999623.869999997</v>
      </c>
    </row>
    <row r="15" spans="1:14" x14ac:dyDescent="0.25">
      <c r="A15" s="3" t="s">
        <v>14</v>
      </c>
      <c r="B15" s="35">
        <f>SUM(B16:B24)</f>
        <v>3102249.8136200001</v>
      </c>
      <c r="C15" s="35">
        <f>SUM(C16:C24)</f>
        <v>4174455.07</v>
      </c>
      <c r="D15" s="35">
        <f t="shared" ref="D15:E15" si="2">SUM(D16:D24)</f>
        <v>4670947.53</v>
      </c>
      <c r="E15" s="35">
        <f t="shared" si="2"/>
        <v>4384412.43</v>
      </c>
      <c r="F15" s="35">
        <f t="shared" ref="F15:M15" si="3">SUM(F16:F24)</f>
        <v>9559544.7599999998</v>
      </c>
      <c r="G15" s="35">
        <f t="shared" si="3"/>
        <v>25252597.286311999</v>
      </c>
      <c r="H15" s="35">
        <f t="shared" si="3"/>
        <v>6569017.3605999993</v>
      </c>
      <c r="I15" s="35">
        <f t="shared" si="3"/>
        <v>15702970.109999999</v>
      </c>
      <c r="J15" s="35">
        <f>SUM(J16:J24)</f>
        <v>10464344.489999998</v>
      </c>
      <c r="K15" s="35">
        <f>SUM(K16:K24)</f>
        <v>7894661.2359999996</v>
      </c>
      <c r="L15" s="35">
        <f>SUM(L16:L24)</f>
        <v>8642438.3499999996</v>
      </c>
      <c r="M15" s="35">
        <f t="shared" si="3"/>
        <v>0</v>
      </c>
      <c r="N15" s="35">
        <f t="shared" si="1"/>
        <v>100417638.43653199</v>
      </c>
    </row>
    <row r="16" spans="1:14" x14ac:dyDescent="0.25">
      <c r="A16" s="4" t="s">
        <v>15</v>
      </c>
      <c r="B16" s="39">
        <v>1874676.2236200001</v>
      </c>
      <c r="C16" s="41">
        <v>2690435.38</v>
      </c>
      <c r="D16" s="31">
        <v>1105089.1200000001</v>
      </c>
      <c r="E16" s="31">
        <v>1439610.17</v>
      </c>
      <c r="F16" s="44">
        <v>5950269.3799999999</v>
      </c>
      <c r="G16" s="44">
        <v>9234064.2963119987</v>
      </c>
      <c r="H16" s="44">
        <v>3219179.5306000002</v>
      </c>
      <c r="I16" s="31">
        <v>2947115.71</v>
      </c>
      <c r="J16" s="46">
        <v>5151074.3900000006</v>
      </c>
      <c r="K16" s="46">
        <v>2504308.0899999994</v>
      </c>
      <c r="L16" s="46">
        <v>5355247.3600000003</v>
      </c>
      <c r="M16" s="31">
        <v>0</v>
      </c>
      <c r="N16" s="27">
        <f t="shared" si="1"/>
        <v>41471069.650532</v>
      </c>
    </row>
    <row r="17" spans="1:14" x14ac:dyDescent="0.25">
      <c r="A17" s="4" t="s">
        <v>16</v>
      </c>
      <c r="B17" s="36">
        <v>0</v>
      </c>
      <c r="C17" s="36">
        <v>0</v>
      </c>
      <c r="D17" s="36">
        <v>132603.98000000001</v>
      </c>
      <c r="E17" s="36">
        <v>50393.599999999999</v>
      </c>
      <c r="F17" s="36">
        <v>0</v>
      </c>
      <c r="G17" s="44">
        <v>494904.74</v>
      </c>
      <c r="H17" s="44">
        <v>164336.59</v>
      </c>
      <c r="I17" s="36">
        <v>0</v>
      </c>
      <c r="J17" s="46">
        <v>153801.20000000001</v>
      </c>
      <c r="K17" s="36">
        <v>0</v>
      </c>
      <c r="L17" s="36">
        <v>0</v>
      </c>
      <c r="M17" s="36">
        <v>0</v>
      </c>
      <c r="N17" s="27">
        <f t="shared" si="1"/>
        <v>996040.1100000001</v>
      </c>
    </row>
    <row r="18" spans="1:14" x14ac:dyDescent="0.25">
      <c r="A18" s="4" t="s">
        <v>17</v>
      </c>
      <c r="B18" s="36">
        <v>0</v>
      </c>
      <c r="C18" s="36">
        <v>0</v>
      </c>
      <c r="D18" s="36">
        <v>0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27">
        <f t="shared" si="1"/>
        <v>0</v>
      </c>
    </row>
    <row r="19" spans="1:14" x14ac:dyDescent="0.25">
      <c r="A19" s="4" t="s">
        <v>18</v>
      </c>
      <c r="B19" s="39">
        <v>21978</v>
      </c>
      <c r="C19" s="41">
        <v>24502</v>
      </c>
      <c r="D19" s="36">
        <v>21646</v>
      </c>
      <c r="E19" s="36">
        <v>37423</v>
      </c>
      <c r="F19" s="44">
        <v>18607</v>
      </c>
      <c r="G19" s="44">
        <v>32264</v>
      </c>
      <c r="H19" s="44">
        <v>14418</v>
      </c>
      <c r="I19" s="36">
        <v>56589</v>
      </c>
      <c r="J19" s="46">
        <v>40341</v>
      </c>
      <c r="K19" s="46">
        <v>88321</v>
      </c>
      <c r="L19" s="46">
        <v>298811</v>
      </c>
      <c r="M19" s="36">
        <v>0</v>
      </c>
      <c r="N19" s="27">
        <f t="shared" si="1"/>
        <v>654900</v>
      </c>
    </row>
    <row r="20" spans="1:14" x14ac:dyDescent="0.25">
      <c r="A20" s="4" t="s">
        <v>19</v>
      </c>
      <c r="B20" s="41">
        <v>984524.34</v>
      </c>
      <c r="C20" s="41">
        <v>1065148.3400000001</v>
      </c>
      <c r="D20" s="31">
        <v>1352355.28</v>
      </c>
      <c r="E20" s="31">
        <v>1854692.55</v>
      </c>
      <c r="F20" s="44">
        <v>1766062.03</v>
      </c>
      <c r="G20" s="41">
        <v>7377951.3100000005</v>
      </c>
      <c r="H20" s="44">
        <v>1681534.25</v>
      </c>
      <c r="I20" s="31">
        <f>4626406.9-764999.99</f>
        <v>3861406.91</v>
      </c>
      <c r="J20" s="46">
        <f>2731515.82</f>
        <v>2731515.82</v>
      </c>
      <c r="K20" s="44">
        <v>802325.70600000001</v>
      </c>
      <c r="L20" s="46">
        <v>1069990.1299999999</v>
      </c>
      <c r="M20" s="31">
        <v>0</v>
      </c>
      <c r="N20" s="27">
        <f t="shared" si="1"/>
        <v>24547506.666000001</v>
      </c>
    </row>
    <row r="21" spans="1:14" x14ac:dyDescent="0.25">
      <c r="A21" s="4" t="s">
        <v>20</v>
      </c>
      <c r="B21" s="39">
        <v>216941.25</v>
      </c>
      <c r="C21" s="36">
        <v>0</v>
      </c>
      <c r="D21" s="36">
        <v>460062.81</v>
      </c>
      <c r="E21" s="36">
        <v>234677.76000000001</v>
      </c>
      <c r="F21" s="44">
        <v>262839.06</v>
      </c>
      <c r="G21" s="44">
        <v>3029614.2199999997</v>
      </c>
      <c r="H21" s="44">
        <v>266033.14</v>
      </c>
      <c r="I21" s="36">
        <v>266033.14</v>
      </c>
      <c r="J21" s="46">
        <v>266033.14</v>
      </c>
      <c r="K21" s="46">
        <v>1943245.1300000001</v>
      </c>
      <c r="L21" s="46">
        <v>267615.5</v>
      </c>
      <c r="M21" s="36">
        <v>0</v>
      </c>
      <c r="N21" s="27">
        <f t="shared" si="1"/>
        <v>7213095.1499999985</v>
      </c>
    </row>
    <row r="22" spans="1:14" x14ac:dyDescent="0.25">
      <c r="A22" s="4" t="s">
        <v>21</v>
      </c>
      <c r="B22" s="39">
        <v>4130</v>
      </c>
      <c r="C22" s="41">
        <v>4130</v>
      </c>
      <c r="D22" s="36">
        <v>249788.24</v>
      </c>
      <c r="E22" s="36">
        <v>35615.57</v>
      </c>
      <c r="F22" s="44">
        <v>789223.33</v>
      </c>
      <c r="G22" s="44">
        <v>3618618.83</v>
      </c>
      <c r="H22" s="44">
        <v>69310.55</v>
      </c>
      <c r="I22" s="36">
        <v>2146729.5</v>
      </c>
      <c r="J22" s="46">
        <v>888269.65999999992</v>
      </c>
      <c r="K22" s="43">
        <v>886178.27999999991</v>
      </c>
      <c r="L22" s="43">
        <v>522271.99</v>
      </c>
      <c r="M22" s="36">
        <v>0</v>
      </c>
      <c r="N22" s="27">
        <f t="shared" si="1"/>
        <v>9214265.9499999993</v>
      </c>
    </row>
    <row r="23" spans="1:14" x14ac:dyDescent="0.25">
      <c r="A23" s="4" t="s">
        <v>22</v>
      </c>
      <c r="B23" s="36">
        <v>0</v>
      </c>
      <c r="C23" s="41">
        <v>198000</v>
      </c>
      <c r="D23" s="36">
        <v>983341.2</v>
      </c>
      <c r="E23" s="36">
        <v>408825.85</v>
      </c>
      <c r="F23" s="44">
        <v>367870</v>
      </c>
      <c r="G23" s="44">
        <v>982531.04</v>
      </c>
      <c r="H23" s="44">
        <v>562570.66</v>
      </c>
      <c r="I23" s="36">
        <v>5734311.9100000001</v>
      </c>
      <c r="J23" s="46">
        <v>804069.7</v>
      </c>
      <c r="K23" s="44">
        <v>1263764.6000000001</v>
      </c>
      <c r="L23" s="43">
        <v>304376</v>
      </c>
      <c r="M23" s="36">
        <v>0</v>
      </c>
      <c r="N23" s="27">
        <f t="shared" si="1"/>
        <v>11609660.959999999</v>
      </c>
    </row>
    <row r="24" spans="1:14" x14ac:dyDescent="0.25">
      <c r="A24" s="4" t="s">
        <v>23</v>
      </c>
      <c r="B24" s="39">
        <v>0</v>
      </c>
      <c r="C24" s="41">
        <v>192239.35</v>
      </c>
      <c r="D24" s="36">
        <v>366060.9</v>
      </c>
      <c r="E24" s="36">
        <v>323173.93</v>
      </c>
      <c r="F24" s="44">
        <v>404673.96</v>
      </c>
      <c r="G24" s="44">
        <v>482648.85</v>
      </c>
      <c r="H24" s="44">
        <v>591634.64</v>
      </c>
      <c r="I24" s="36">
        <v>690783.94</v>
      </c>
      <c r="J24" s="46">
        <v>429239.58</v>
      </c>
      <c r="K24" s="46">
        <v>406518.43</v>
      </c>
      <c r="L24" s="44">
        <v>824126.37</v>
      </c>
      <c r="M24" s="36">
        <v>0</v>
      </c>
      <c r="N24" s="27">
        <f t="shared" si="1"/>
        <v>4711099.95</v>
      </c>
    </row>
    <row r="25" spans="1:14" x14ac:dyDescent="0.25">
      <c r="A25" s="3" t="s">
        <v>24</v>
      </c>
      <c r="B25" s="35">
        <f t="shared" ref="B25" si="4">SUM(B26:B34)</f>
        <v>0</v>
      </c>
      <c r="C25" s="35">
        <f>SUM(C26:C34)</f>
        <v>711399.7</v>
      </c>
      <c r="D25" s="35">
        <f t="shared" ref="D25:I25" si="5">SUM(D26:D34)</f>
        <v>606140.89</v>
      </c>
      <c r="E25" s="35">
        <f t="shared" si="5"/>
        <v>723165.07</v>
      </c>
      <c r="F25" s="35">
        <f>SUM(F26:F34)</f>
        <v>398198.34</v>
      </c>
      <c r="G25" s="35">
        <f>SUM(G26:G34)</f>
        <v>4345168.82</v>
      </c>
      <c r="H25" s="35">
        <f>SUM(H26:H34)</f>
        <v>429045</v>
      </c>
      <c r="I25" s="35">
        <f t="shared" si="5"/>
        <v>2506793.87</v>
      </c>
      <c r="J25" s="35">
        <f>SUM(J26:J34)</f>
        <v>1750710.31</v>
      </c>
      <c r="K25" s="35">
        <f>SUM(K26:K34)</f>
        <v>1601715.9899999998</v>
      </c>
      <c r="L25" s="35">
        <f>SUM(L26:L34)</f>
        <v>1338350.3799999999</v>
      </c>
      <c r="M25" s="35">
        <f>SUM(M26:M34)</f>
        <v>0</v>
      </c>
      <c r="N25" s="35">
        <f t="shared" si="1"/>
        <v>14410688.370000001</v>
      </c>
    </row>
    <row r="26" spans="1:14" x14ac:dyDescent="0.25">
      <c r="A26" s="4" t="s">
        <v>25</v>
      </c>
      <c r="B26" s="36">
        <v>0</v>
      </c>
      <c r="C26" s="41">
        <v>81700.52</v>
      </c>
      <c r="D26" s="36">
        <v>287481.89</v>
      </c>
      <c r="E26" s="36">
        <v>141365.94</v>
      </c>
      <c r="F26" s="44">
        <v>104655.12</v>
      </c>
      <c r="G26" s="44">
        <v>131952.5</v>
      </c>
      <c r="H26" s="44">
        <v>11935</v>
      </c>
      <c r="I26" s="36">
        <v>296160.42</v>
      </c>
      <c r="J26" s="44">
        <f>20844-12154</f>
        <v>8690</v>
      </c>
      <c r="K26" s="44">
        <v>87168.94</v>
      </c>
      <c r="L26" s="44">
        <v>213185.93</v>
      </c>
      <c r="M26" s="36">
        <v>0</v>
      </c>
      <c r="N26" s="27">
        <f t="shared" si="1"/>
        <v>1364296.2599999998</v>
      </c>
    </row>
    <row r="27" spans="1:14" x14ac:dyDescent="0.25">
      <c r="A27" s="4" t="s">
        <v>26</v>
      </c>
      <c r="B27" s="36">
        <v>0</v>
      </c>
      <c r="C27" s="36">
        <v>0</v>
      </c>
      <c r="D27" s="36">
        <v>1231.92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44">
        <v>219094.13999999998</v>
      </c>
      <c r="L27" s="36">
        <v>0</v>
      </c>
      <c r="M27" s="36">
        <v>0</v>
      </c>
      <c r="N27" s="27">
        <f t="shared" si="1"/>
        <v>220326.06</v>
      </c>
    </row>
    <row r="28" spans="1:14" x14ac:dyDescent="0.25">
      <c r="A28" s="4" t="s">
        <v>27</v>
      </c>
      <c r="B28" s="36">
        <v>0</v>
      </c>
      <c r="C28" s="36">
        <v>0</v>
      </c>
      <c r="D28" s="36">
        <v>137481.79999999999</v>
      </c>
      <c r="E28" s="36">
        <v>0</v>
      </c>
      <c r="F28" s="36">
        <v>0</v>
      </c>
      <c r="G28" s="44">
        <v>35558.949999999997</v>
      </c>
      <c r="H28" s="36">
        <v>0</v>
      </c>
      <c r="I28" s="36">
        <v>191719</v>
      </c>
      <c r="J28" s="46">
        <v>19470</v>
      </c>
      <c r="K28" s="36">
        <v>0</v>
      </c>
      <c r="L28" s="36">
        <v>0</v>
      </c>
      <c r="M28" s="36">
        <v>0</v>
      </c>
      <c r="N28" s="27">
        <f t="shared" si="1"/>
        <v>384229.75</v>
      </c>
    </row>
    <row r="29" spans="1:14" x14ac:dyDescent="0.25">
      <c r="A29" s="4" t="s">
        <v>28</v>
      </c>
      <c r="B29" s="36">
        <v>0</v>
      </c>
      <c r="C29" s="36">
        <v>0</v>
      </c>
      <c r="D29" s="36">
        <v>0</v>
      </c>
      <c r="E29" s="36">
        <v>0</v>
      </c>
      <c r="F29" s="36">
        <v>0</v>
      </c>
      <c r="G29" s="44">
        <v>6747.5</v>
      </c>
      <c r="H29" s="36">
        <v>0</v>
      </c>
      <c r="I29" s="36">
        <v>20242.5</v>
      </c>
      <c r="J29" s="36">
        <v>0</v>
      </c>
      <c r="K29" s="36">
        <v>0</v>
      </c>
      <c r="L29" s="43">
        <v>108529.79</v>
      </c>
      <c r="M29" s="36">
        <v>0</v>
      </c>
      <c r="N29" s="27">
        <f t="shared" si="1"/>
        <v>135519.78999999998</v>
      </c>
    </row>
    <row r="30" spans="1:14" x14ac:dyDescent="0.25">
      <c r="A30" s="4" t="s">
        <v>29</v>
      </c>
      <c r="B30" s="36">
        <v>0</v>
      </c>
      <c r="C30" s="36">
        <v>0</v>
      </c>
      <c r="D30" s="36">
        <v>0</v>
      </c>
      <c r="E30" s="36">
        <v>0</v>
      </c>
      <c r="F30" s="44">
        <v>226000.02</v>
      </c>
      <c r="G30" s="36">
        <v>0</v>
      </c>
      <c r="H30" s="36">
        <v>0</v>
      </c>
      <c r="I30" s="36">
        <v>213400.01</v>
      </c>
      <c r="J30" s="36">
        <v>0</v>
      </c>
      <c r="K30" s="36">
        <v>0</v>
      </c>
      <c r="L30" s="44">
        <v>32144.63</v>
      </c>
      <c r="M30" s="36">
        <v>0</v>
      </c>
      <c r="N30" s="27">
        <f t="shared" si="1"/>
        <v>471544.66000000003</v>
      </c>
    </row>
    <row r="31" spans="1:14" x14ac:dyDescent="0.25">
      <c r="A31" s="4" t="s">
        <v>30</v>
      </c>
      <c r="B31" s="36">
        <v>0</v>
      </c>
      <c r="C31" s="36">
        <v>0</v>
      </c>
      <c r="D31" s="36">
        <v>56640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43">
        <v>60526.400000000001</v>
      </c>
      <c r="L31" s="36">
        <v>0</v>
      </c>
      <c r="M31" s="36">
        <v>0</v>
      </c>
      <c r="N31" s="27">
        <f t="shared" si="1"/>
        <v>117166.39999999999</v>
      </c>
    </row>
    <row r="32" spans="1:14" x14ac:dyDescent="0.25">
      <c r="A32" s="4" t="s">
        <v>31</v>
      </c>
      <c r="B32" s="36">
        <v>0</v>
      </c>
      <c r="C32" s="41">
        <v>440710</v>
      </c>
      <c r="D32" s="36">
        <v>0</v>
      </c>
      <c r="E32" s="36">
        <v>400000</v>
      </c>
      <c r="F32" s="36">
        <v>0</v>
      </c>
      <c r="G32" s="44">
        <v>803247.5</v>
      </c>
      <c r="H32" s="44">
        <v>400000</v>
      </c>
      <c r="I32" s="36">
        <v>443178.56</v>
      </c>
      <c r="J32" s="46">
        <v>807989.54</v>
      </c>
      <c r="K32" s="36">
        <v>0</v>
      </c>
      <c r="L32" s="43">
        <v>404382.76</v>
      </c>
      <c r="M32" s="36">
        <v>0</v>
      </c>
      <c r="N32" s="27">
        <f t="shared" si="1"/>
        <v>3699508.3600000003</v>
      </c>
    </row>
    <row r="33" spans="1:14" x14ac:dyDescent="0.25">
      <c r="A33" s="4" t="s">
        <v>32</v>
      </c>
      <c r="B33" s="36">
        <v>0</v>
      </c>
      <c r="C33" s="36">
        <v>0</v>
      </c>
      <c r="D33" s="36">
        <v>0</v>
      </c>
      <c r="E33" s="36">
        <v>0</v>
      </c>
      <c r="F33" s="36">
        <v>0</v>
      </c>
      <c r="G33" s="36">
        <v>0</v>
      </c>
      <c r="H33" s="36">
        <v>0</v>
      </c>
      <c r="I33" s="36">
        <v>0</v>
      </c>
      <c r="J33" s="36">
        <v>0</v>
      </c>
      <c r="K33" s="36">
        <v>0</v>
      </c>
      <c r="L33" s="36">
        <v>0</v>
      </c>
      <c r="M33" s="36">
        <v>0</v>
      </c>
      <c r="N33" s="27">
        <f t="shared" si="1"/>
        <v>0</v>
      </c>
    </row>
    <row r="34" spans="1:14" x14ac:dyDescent="0.25">
      <c r="A34" s="4" t="s">
        <v>33</v>
      </c>
      <c r="B34" s="36">
        <v>0</v>
      </c>
      <c r="C34" s="41">
        <v>188989.18</v>
      </c>
      <c r="D34" s="36">
        <v>123305.28</v>
      </c>
      <c r="E34" s="36">
        <v>181799.13</v>
      </c>
      <c r="F34" s="44">
        <v>67543.199999999997</v>
      </c>
      <c r="G34" s="44">
        <v>3367662.3700000006</v>
      </c>
      <c r="H34" s="44">
        <v>17110</v>
      </c>
      <c r="I34" s="36">
        <v>1342093.3799999999</v>
      </c>
      <c r="J34" s="46">
        <v>914560.7699999999</v>
      </c>
      <c r="K34" s="46">
        <v>1234926.5099999998</v>
      </c>
      <c r="L34" s="43">
        <v>580107.27</v>
      </c>
      <c r="M34" s="36">
        <v>0</v>
      </c>
      <c r="N34" s="27">
        <f t="shared" si="1"/>
        <v>8018097.0899999999</v>
      </c>
    </row>
    <row r="35" spans="1:14" x14ac:dyDescent="0.25">
      <c r="A35" s="3" t="s">
        <v>34</v>
      </c>
      <c r="B35" s="35">
        <f>SUM(B36:B43)</f>
        <v>0</v>
      </c>
      <c r="C35" s="35">
        <f t="shared" ref="C35" si="6">SUM(C36:C43)</f>
        <v>0</v>
      </c>
      <c r="D35" s="35">
        <f t="shared" ref="D35:M35" si="7">SUM(D36:D43)</f>
        <v>196180</v>
      </c>
      <c r="E35" s="35">
        <f t="shared" ref="E35" si="8">SUM(E36:E43)</f>
        <v>53349</v>
      </c>
      <c r="F35" s="35">
        <f>SUM(F36:F43)</f>
        <v>60000</v>
      </c>
      <c r="G35" s="35">
        <f>SUM(G36:G43)</f>
        <v>41700</v>
      </c>
      <c r="H35" s="35">
        <f>SUM(H36:H43)</f>
        <v>53349</v>
      </c>
      <c r="I35" s="35">
        <f t="shared" si="7"/>
        <v>22700</v>
      </c>
      <c r="J35" s="35">
        <f t="shared" si="7"/>
        <v>0</v>
      </c>
      <c r="K35" s="35">
        <f>SUM(K36:K43)</f>
        <v>40000</v>
      </c>
      <c r="L35" s="35">
        <f t="shared" si="7"/>
        <v>0</v>
      </c>
      <c r="M35" s="35">
        <f t="shared" si="7"/>
        <v>0</v>
      </c>
      <c r="N35" s="35">
        <f t="shared" si="1"/>
        <v>467278</v>
      </c>
    </row>
    <row r="36" spans="1:14" x14ac:dyDescent="0.25">
      <c r="A36" s="4" t="s">
        <v>35</v>
      </c>
      <c r="B36" s="36">
        <v>0</v>
      </c>
      <c r="C36" s="28">
        <v>0</v>
      </c>
      <c r="D36" s="30">
        <v>196180</v>
      </c>
      <c r="E36" s="28">
        <v>53349</v>
      </c>
      <c r="F36" s="44">
        <v>60000</v>
      </c>
      <c r="G36" s="44">
        <v>41700</v>
      </c>
      <c r="H36" s="29">
        <v>53349</v>
      </c>
      <c r="I36" s="29">
        <v>22700</v>
      </c>
      <c r="J36" s="29">
        <v>0</v>
      </c>
      <c r="K36" s="41">
        <v>40000</v>
      </c>
      <c r="L36" s="29">
        <v>0</v>
      </c>
      <c r="M36" s="34">
        <v>0</v>
      </c>
      <c r="N36" s="27">
        <f t="shared" si="1"/>
        <v>467278</v>
      </c>
    </row>
    <row r="37" spans="1:14" x14ac:dyDescent="0.25">
      <c r="A37" s="4" t="s">
        <v>36</v>
      </c>
      <c r="B37" s="28">
        <v>0</v>
      </c>
      <c r="C37" s="28">
        <v>0</v>
      </c>
      <c r="D37" s="30">
        <v>0</v>
      </c>
      <c r="E37" s="28">
        <v>0</v>
      </c>
      <c r="F37" s="28">
        <v>0</v>
      </c>
      <c r="G37" s="29">
        <v>0</v>
      </c>
      <c r="H37" s="28">
        <v>0</v>
      </c>
      <c r="I37" s="28">
        <v>0</v>
      </c>
      <c r="J37" s="28">
        <v>0</v>
      </c>
      <c r="K37" s="28">
        <v>0</v>
      </c>
      <c r="L37" s="29">
        <v>0</v>
      </c>
      <c r="M37" s="28">
        <v>0</v>
      </c>
      <c r="N37" s="27">
        <f t="shared" si="1"/>
        <v>0</v>
      </c>
    </row>
    <row r="38" spans="1:14" x14ac:dyDescent="0.25">
      <c r="A38" s="4" t="s">
        <v>37</v>
      </c>
      <c r="B38" s="28">
        <v>0</v>
      </c>
      <c r="C38" s="28">
        <v>0</v>
      </c>
      <c r="D38" s="30">
        <v>0</v>
      </c>
      <c r="E38" s="28">
        <v>0</v>
      </c>
      <c r="F38" s="28">
        <v>0</v>
      </c>
      <c r="G38" s="29">
        <v>0</v>
      </c>
      <c r="H38" s="28">
        <v>0</v>
      </c>
      <c r="I38" s="28">
        <v>0</v>
      </c>
      <c r="J38" s="28">
        <v>0</v>
      </c>
      <c r="K38" s="28">
        <v>0</v>
      </c>
      <c r="L38" s="29">
        <v>0</v>
      </c>
      <c r="M38" s="28">
        <v>0</v>
      </c>
      <c r="N38" s="27">
        <f t="shared" si="1"/>
        <v>0</v>
      </c>
    </row>
    <row r="39" spans="1:14" x14ac:dyDescent="0.25">
      <c r="A39" s="4" t="s">
        <v>38</v>
      </c>
      <c r="B39" s="28">
        <v>0</v>
      </c>
      <c r="C39" s="28">
        <v>0</v>
      </c>
      <c r="D39" s="30">
        <v>0</v>
      </c>
      <c r="E39" s="28">
        <v>0</v>
      </c>
      <c r="F39" s="28">
        <v>0</v>
      </c>
      <c r="G39" s="29">
        <v>0</v>
      </c>
      <c r="H39" s="28">
        <v>0</v>
      </c>
      <c r="I39" s="28">
        <v>0</v>
      </c>
      <c r="J39" s="28">
        <v>0</v>
      </c>
      <c r="K39" s="28">
        <v>0</v>
      </c>
      <c r="L39" s="29">
        <v>0</v>
      </c>
      <c r="M39" s="28">
        <v>0</v>
      </c>
      <c r="N39" s="27">
        <f t="shared" si="1"/>
        <v>0</v>
      </c>
    </row>
    <row r="40" spans="1:14" x14ac:dyDescent="0.25">
      <c r="A40" s="4" t="s">
        <v>39</v>
      </c>
      <c r="B40" s="28">
        <v>0</v>
      </c>
      <c r="C40" s="28">
        <v>0</v>
      </c>
      <c r="D40" s="30">
        <v>0</v>
      </c>
      <c r="E40" s="28">
        <v>0</v>
      </c>
      <c r="F40" s="28">
        <v>0</v>
      </c>
      <c r="G40" s="29">
        <v>0</v>
      </c>
      <c r="H40" s="28">
        <v>0</v>
      </c>
      <c r="I40" s="28">
        <v>0</v>
      </c>
      <c r="J40" s="28">
        <v>0</v>
      </c>
      <c r="K40" s="28">
        <v>0</v>
      </c>
      <c r="L40" s="29">
        <v>0</v>
      </c>
      <c r="M40" s="28">
        <v>0</v>
      </c>
      <c r="N40" s="27">
        <f t="shared" si="1"/>
        <v>0</v>
      </c>
    </row>
    <row r="41" spans="1:14" x14ac:dyDescent="0.25">
      <c r="A41" s="4" t="s">
        <v>40</v>
      </c>
      <c r="B41" s="28">
        <v>0</v>
      </c>
      <c r="C41" s="28">
        <v>0</v>
      </c>
      <c r="D41" s="30">
        <v>0</v>
      </c>
      <c r="E41" s="28">
        <v>0</v>
      </c>
      <c r="F41" s="28">
        <v>0</v>
      </c>
      <c r="G41" s="29">
        <v>0</v>
      </c>
      <c r="H41" s="28">
        <v>0</v>
      </c>
      <c r="I41" s="28">
        <v>0</v>
      </c>
      <c r="J41" s="28">
        <v>0</v>
      </c>
      <c r="K41" s="28">
        <v>0</v>
      </c>
      <c r="L41" s="29">
        <v>0</v>
      </c>
      <c r="M41" s="28">
        <v>0</v>
      </c>
      <c r="N41" s="27">
        <f t="shared" ref="N41:N72" si="9">SUM(B41:M41)</f>
        <v>0</v>
      </c>
    </row>
    <row r="42" spans="1:14" x14ac:dyDescent="0.25">
      <c r="A42" s="4" t="s">
        <v>41</v>
      </c>
      <c r="B42" s="28">
        <v>0</v>
      </c>
      <c r="C42" s="28">
        <v>0</v>
      </c>
      <c r="D42" s="30">
        <v>0</v>
      </c>
      <c r="E42" s="28">
        <v>0</v>
      </c>
      <c r="F42" s="28">
        <v>0</v>
      </c>
      <c r="G42" s="29">
        <v>0</v>
      </c>
      <c r="H42" s="28">
        <v>0</v>
      </c>
      <c r="I42" s="28">
        <v>0</v>
      </c>
      <c r="J42" s="28">
        <v>0</v>
      </c>
      <c r="K42" s="28">
        <v>0</v>
      </c>
      <c r="L42" s="29">
        <v>0</v>
      </c>
      <c r="M42" s="28">
        <v>0</v>
      </c>
      <c r="N42" s="27">
        <f t="shared" si="9"/>
        <v>0</v>
      </c>
    </row>
    <row r="43" spans="1:14" x14ac:dyDescent="0.25">
      <c r="A43" s="4" t="s">
        <v>42</v>
      </c>
      <c r="B43" s="28">
        <v>0</v>
      </c>
      <c r="C43" s="28">
        <v>0</v>
      </c>
      <c r="D43" s="30">
        <v>0</v>
      </c>
      <c r="E43" s="28">
        <v>0</v>
      </c>
      <c r="F43" s="28">
        <v>0</v>
      </c>
      <c r="G43" s="29">
        <v>0</v>
      </c>
      <c r="H43" s="28">
        <v>0</v>
      </c>
      <c r="I43" s="28">
        <v>0</v>
      </c>
      <c r="J43" s="28">
        <v>0</v>
      </c>
      <c r="K43" s="28">
        <v>0</v>
      </c>
      <c r="L43" s="29">
        <v>0</v>
      </c>
      <c r="M43" s="28">
        <v>0</v>
      </c>
      <c r="N43" s="27">
        <f t="shared" si="9"/>
        <v>0</v>
      </c>
    </row>
    <row r="44" spans="1:14" x14ac:dyDescent="0.25">
      <c r="A44" s="3" t="s">
        <v>43</v>
      </c>
      <c r="B44" s="35">
        <f>SUM(B45:B50)</f>
        <v>0</v>
      </c>
      <c r="C44" s="35">
        <f t="shared" ref="C44" si="10">SUM(C45:C50)</f>
        <v>0</v>
      </c>
      <c r="D44" s="35">
        <f t="shared" ref="D44" si="11">SUM(D45:D50)</f>
        <v>0</v>
      </c>
      <c r="E44" s="35">
        <f t="shared" ref="E44" si="12">SUM(E45:E50)</f>
        <v>0</v>
      </c>
      <c r="F44" s="28">
        <v>0</v>
      </c>
      <c r="G44" s="35">
        <f t="shared" ref="G44" si="13">SUM(G45:G50)</f>
        <v>0</v>
      </c>
      <c r="H44" s="28">
        <v>0</v>
      </c>
      <c r="I44" s="28">
        <v>0</v>
      </c>
      <c r="J44" s="28">
        <v>0</v>
      </c>
      <c r="K44" s="28">
        <v>0</v>
      </c>
      <c r="L44" s="35">
        <f t="shared" ref="L44" si="14">SUM(L45:L50)</f>
        <v>0</v>
      </c>
      <c r="M44" s="28">
        <v>0</v>
      </c>
      <c r="N44" s="35">
        <f t="shared" si="9"/>
        <v>0</v>
      </c>
    </row>
    <row r="45" spans="1:14" x14ac:dyDescent="0.25">
      <c r="A45" s="4" t="s">
        <v>44</v>
      </c>
      <c r="B45" s="28">
        <v>0</v>
      </c>
      <c r="C45" s="28">
        <v>0</v>
      </c>
      <c r="D45" s="30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8">
        <v>0</v>
      </c>
      <c r="M45" s="28">
        <v>0</v>
      </c>
      <c r="N45" s="27">
        <f t="shared" si="9"/>
        <v>0</v>
      </c>
    </row>
    <row r="46" spans="1:14" x14ac:dyDescent="0.25">
      <c r="A46" s="4" t="s">
        <v>45</v>
      </c>
      <c r="B46" s="28">
        <v>0</v>
      </c>
      <c r="C46" s="28">
        <v>0</v>
      </c>
      <c r="D46" s="30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7">
        <f t="shared" si="9"/>
        <v>0</v>
      </c>
    </row>
    <row r="47" spans="1:14" x14ac:dyDescent="0.25">
      <c r="A47" s="4" t="s">
        <v>46</v>
      </c>
      <c r="B47" s="28">
        <v>0</v>
      </c>
      <c r="C47" s="28">
        <v>0</v>
      </c>
      <c r="D47" s="30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7">
        <f t="shared" si="9"/>
        <v>0</v>
      </c>
    </row>
    <row r="48" spans="1:14" x14ac:dyDescent="0.25">
      <c r="A48" s="4" t="s">
        <v>47</v>
      </c>
      <c r="B48" s="28">
        <v>0</v>
      </c>
      <c r="C48" s="28">
        <v>0</v>
      </c>
      <c r="D48" s="30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7">
        <f t="shared" si="9"/>
        <v>0</v>
      </c>
    </row>
    <row r="49" spans="1:14" x14ac:dyDescent="0.25">
      <c r="A49" s="4" t="s">
        <v>48</v>
      </c>
      <c r="B49" s="28">
        <v>0</v>
      </c>
      <c r="C49" s="28">
        <v>0</v>
      </c>
      <c r="D49" s="30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7">
        <f t="shared" si="9"/>
        <v>0</v>
      </c>
    </row>
    <row r="50" spans="1:14" x14ac:dyDescent="0.25">
      <c r="A50" s="4" t="s">
        <v>49</v>
      </c>
      <c r="B50" s="28">
        <v>0</v>
      </c>
      <c r="C50" s="28">
        <v>0</v>
      </c>
      <c r="D50" s="30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7">
        <f t="shared" si="9"/>
        <v>0</v>
      </c>
    </row>
    <row r="51" spans="1:14" ht="16.5" customHeight="1" x14ac:dyDescent="0.25">
      <c r="A51" s="3" t="s">
        <v>50</v>
      </c>
      <c r="B51" s="35">
        <f>SUM(B52:B60)</f>
        <v>0</v>
      </c>
      <c r="C51" s="35">
        <f>SUM(C52:C60)</f>
        <v>62068</v>
      </c>
      <c r="D51" s="35">
        <f t="shared" ref="D51" si="15">SUM(D52:D60)</f>
        <v>0</v>
      </c>
      <c r="E51" s="35">
        <f t="shared" ref="E51:M51" si="16">SUM(E52:E60)</f>
        <v>107074</v>
      </c>
      <c r="F51" s="35">
        <f>SUM(F52:F60)</f>
        <v>1271717.77</v>
      </c>
      <c r="G51" s="35">
        <f>SUM(G52:G60)</f>
        <v>2277506.79</v>
      </c>
      <c r="H51" s="35">
        <f>SUM(H52:H60)</f>
        <v>73482806.200000003</v>
      </c>
      <c r="I51" s="35">
        <f t="shared" si="16"/>
        <v>211102</v>
      </c>
      <c r="J51" s="35">
        <f t="shared" si="16"/>
        <v>42126</v>
      </c>
      <c r="K51" s="35">
        <f>SUM(K52:K60)</f>
        <v>0</v>
      </c>
      <c r="L51" s="35">
        <f>SUM(L52:L60)</f>
        <v>5826.06</v>
      </c>
      <c r="M51" s="35">
        <f t="shared" si="16"/>
        <v>0</v>
      </c>
      <c r="N51" s="35">
        <f t="shared" si="9"/>
        <v>77460226.820000008</v>
      </c>
    </row>
    <row r="52" spans="1:14" x14ac:dyDescent="0.25">
      <c r="A52" s="4" t="s">
        <v>51</v>
      </c>
      <c r="B52" s="36">
        <v>0</v>
      </c>
      <c r="C52" s="41">
        <v>62068</v>
      </c>
      <c r="D52" s="36">
        <v>0</v>
      </c>
      <c r="E52" s="36">
        <v>107074</v>
      </c>
      <c r="F52" s="44">
        <v>133124.44</v>
      </c>
      <c r="G52" s="44">
        <v>1627114.79</v>
      </c>
      <c r="H52" s="44">
        <v>71529835.400000006</v>
      </c>
      <c r="I52" s="36">
        <v>211102</v>
      </c>
      <c r="J52" s="36">
        <v>0</v>
      </c>
      <c r="K52" s="36">
        <v>0</v>
      </c>
      <c r="L52" s="36">
        <v>0</v>
      </c>
      <c r="M52" s="36">
        <v>0</v>
      </c>
      <c r="N52" s="27">
        <f t="shared" si="9"/>
        <v>73670318.63000001</v>
      </c>
    </row>
    <row r="53" spans="1:14" x14ac:dyDescent="0.25">
      <c r="A53" s="4" t="s">
        <v>52</v>
      </c>
      <c r="B53" s="36">
        <v>0</v>
      </c>
      <c r="C53" s="36">
        <v>0</v>
      </c>
      <c r="D53" s="36">
        <v>0</v>
      </c>
      <c r="E53" s="36">
        <v>0</v>
      </c>
      <c r="F53" s="44">
        <v>1138593.33</v>
      </c>
      <c r="G53" s="36">
        <v>0</v>
      </c>
      <c r="H53" s="28">
        <v>0</v>
      </c>
      <c r="I53" s="36">
        <v>0</v>
      </c>
      <c r="J53" s="36">
        <v>0</v>
      </c>
      <c r="K53" s="36">
        <v>0</v>
      </c>
      <c r="L53" s="36">
        <v>0</v>
      </c>
      <c r="M53" s="36">
        <v>0</v>
      </c>
      <c r="N53" s="27">
        <f t="shared" si="9"/>
        <v>1138593.33</v>
      </c>
    </row>
    <row r="54" spans="1:14" x14ac:dyDescent="0.25">
      <c r="A54" s="4" t="s">
        <v>53</v>
      </c>
      <c r="B54" s="36">
        <v>0</v>
      </c>
      <c r="C54" s="36">
        <v>0</v>
      </c>
      <c r="D54" s="36">
        <v>0</v>
      </c>
      <c r="E54" s="36">
        <v>0</v>
      </c>
      <c r="F54" s="36">
        <v>0</v>
      </c>
      <c r="G54" s="44">
        <v>67000</v>
      </c>
      <c r="H54" s="28">
        <v>0</v>
      </c>
      <c r="I54" s="36">
        <v>0</v>
      </c>
      <c r="J54" s="36">
        <v>0</v>
      </c>
      <c r="K54" s="36">
        <v>0</v>
      </c>
      <c r="L54" s="36">
        <v>0</v>
      </c>
      <c r="M54" s="36">
        <v>0</v>
      </c>
      <c r="N54" s="27">
        <f t="shared" si="9"/>
        <v>67000</v>
      </c>
    </row>
    <row r="55" spans="1:14" x14ac:dyDescent="0.25">
      <c r="A55" s="4" t="s">
        <v>54</v>
      </c>
      <c r="B55" s="36">
        <v>0</v>
      </c>
      <c r="C55" s="36">
        <v>0</v>
      </c>
      <c r="D55" s="36">
        <v>0</v>
      </c>
      <c r="E55" s="36">
        <v>0</v>
      </c>
      <c r="F55" s="36">
        <v>0</v>
      </c>
      <c r="G55" s="36">
        <v>0</v>
      </c>
      <c r="H55" s="28">
        <v>0</v>
      </c>
      <c r="I55" s="36">
        <v>0</v>
      </c>
      <c r="J55" s="36">
        <v>0</v>
      </c>
      <c r="K55" s="36">
        <v>0</v>
      </c>
      <c r="L55" s="36">
        <v>0</v>
      </c>
      <c r="M55" s="36">
        <v>0</v>
      </c>
      <c r="N55" s="27">
        <f t="shared" si="9"/>
        <v>0</v>
      </c>
    </row>
    <row r="56" spans="1:14" x14ac:dyDescent="0.25">
      <c r="A56" s="4" t="s">
        <v>55</v>
      </c>
      <c r="B56" s="36">
        <v>0</v>
      </c>
      <c r="C56" s="36">
        <v>0</v>
      </c>
      <c r="D56" s="36">
        <v>0</v>
      </c>
      <c r="E56" s="36">
        <v>0</v>
      </c>
      <c r="F56" s="36">
        <v>0</v>
      </c>
      <c r="G56" s="44">
        <v>583392</v>
      </c>
      <c r="H56" s="44">
        <v>1952970.7999999998</v>
      </c>
      <c r="I56" s="36">
        <v>0</v>
      </c>
      <c r="J56" s="36">
        <v>0</v>
      </c>
      <c r="K56" s="36">
        <v>0</v>
      </c>
      <c r="L56" s="44">
        <v>5826.06</v>
      </c>
      <c r="M56" s="36">
        <v>0</v>
      </c>
      <c r="N56" s="27">
        <f t="shared" si="9"/>
        <v>2542188.86</v>
      </c>
    </row>
    <row r="57" spans="1:14" x14ac:dyDescent="0.25">
      <c r="A57" s="4" t="s">
        <v>56</v>
      </c>
      <c r="B57" s="36">
        <v>0</v>
      </c>
      <c r="C57" s="36">
        <v>0</v>
      </c>
      <c r="D57" s="36">
        <v>0</v>
      </c>
      <c r="E57" s="36">
        <v>0</v>
      </c>
      <c r="F57" s="36">
        <v>0</v>
      </c>
      <c r="G57" s="36">
        <v>0</v>
      </c>
      <c r="H57" s="28">
        <v>0</v>
      </c>
      <c r="I57" s="36">
        <v>0</v>
      </c>
      <c r="J57" s="46">
        <v>42126</v>
      </c>
      <c r="K57" s="36">
        <v>0</v>
      </c>
      <c r="L57" s="36">
        <v>0</v>
      </c>
      <c r="M57" s="36">
        <v>0</v>
      </c>
      <c r="N57" s="27">
        <f t="shared" si="9"/>
        <v>42126</v>
      </c>
    </row>
    <row r="58" spans="1:14" x14ac:dyDescent="0.25">
      <c r="A58" s="4" t="s">
        <v>57</v>
      </c>
      <c r="B58" s="36">
        <v>0</v>
      </c>
      <c r="C58" s="36">
        <v>0</v>
      </c>
      <c r="D58" s="36">
        <v>0</v>
      </c>
      <c r="E58" s="36">
        <v>0</v>
      </c>
      <c r="F58" s="36">
        <v>0</v>
      </c>
      <c r="G58" s="36">
        <v>0</v>
      </c>
      <c r="H58" s="28">
        <v>0</v>
      </c>
      <c r="I58" s="36">
        <v>0</v>
      </c>
      <c r="J58" s="36">
        <v>0</v>
      </c>
      <c r="K58" s="36">
        <v>0</v>
      </c>
      <c r="L58" s="36">
        <v>0</v>
      </c>
      <c r="M58" s="36">
        <v>0</v>
      </c>
      <c r="N58" s="27">
        <f t="shared" si="9"/>
        <v>0</v>
      </c>
    </row>
    <row r="59" spans="1:14" x14ac:dyDescent="0.25">
      <c r="A59" s="4" t="s">
        <v>58</v>
      </c>
      <c r="B59" s="36">
        <v>0</v>
      </c>
      <c r="C59" s="36">
        <v>0</v>
      </c>
      <c r="D59" s="36">
        <v>0</v>
      </c>
      <c r="E59" s="36">
        <v>0</v>
      </c>
      <c r="F59" s="36">
        <v>0</v>
      </c>
      <c r="G59" s="36">
        <v>0</v>
      </c>
      <c r="H59" s="28">
        <v>0</v>
      </c>
      <c r="I59" s="36">
        <v>0</v>
      </c>
      <c r="J59" s="36">
        <v>0</v>
      </c>
      <c r="K59" s="36">
        <v>0</v>
      </c>
      <c r="L59" s="36">
        <v>0</v>
      </c>
      <c r="M59" s="36">
        <v>0</v>
      </c>
      <c r="N59" s="27">
        <f t="shared" si="9"/>
        <v>0</v>
      </c>
    </row>
    <row r="60" spans="1:14" x14ac:dyDescent="0.25">
      <c r="A60" s="4" t="s">
        <v>59</v>
      </c>
      <c r="B60" s="36">
        <v>0</v>
      </c>
      <c r="C60" s="36">
        <v>0</v>
      </c>
      <c r="D60" s="36">
        <v>0</v>
      </c>
      <c r="E60" s="36">
        <v>0</v>
      </c>
      <c r="F60" s="36">
        <v>0</v>
      </c>
      <c r="G60" s="36">
        <v>0</v>
      </c>
      <c r="H60" s="28">
        <v>0</v>
      </c>
      <c r="I60" s="36">
        <v>0</v>
      </c>
      <c r="J60" s="36">
        <v>0</v>
      </c>
      <c r="K60" s="36">
        <v>0</v>
      </c>
      <c r="L60" s="36">
        <v>0</v>
      </c>
      <c r="M60" s="36">
        <v>0</v>
      </c>
      <c r="N60" s="27">
        <f t="shared" si="9"/>
        <v>0</v>
      </c>
    </row>
    <row r="61" spans="1:14" x14ac:dyDescent="0.25">
      <c r="A61" s="3" t="s">
        <v>60</v>
      </c>
      <c r="B61" s="35">
        <f>SUM(B62:B65)</f>
        <v>0</v>
      </c>
      <c r="C61" s="35">
        <f t="shared" ref="C61" si="17">SUM(C62:C65)</f>
        <v>0</v>
      </c>
      <c r="D61" s="35">
        <f t="shared" ref="D61" si="18">SUM(D62:D65)</f>
        <v>0</v>
      </c>
      <c r="E61" s="35">
        <f t="shared" ref="E61" si="19">SUM(E62:E65)</f>
        <v>0</v>
      </c>
      <c r="F61" s="35">
        <f t="shared" ref="F61" si="20">SUM(F62:F65)</f>
        <v>0</v>
      </c>
      <c r="G61" s="35">
        <f>SUM(G62:G65)</f>
        <v>0</v>
      </c>
      <c r="H61" s="35">
        <f t="shared" ref="H61" si="21">SUM(H62:H65)</f>
        <v>0</v>
      </c>
      <c r="I61" s="35">
        <f>SUM(I62:I65)</f>
        <v>0</v>
      </c>
      <c r="J61" s="35">
        <f t="shared" ref="J61" si="22">SUM(J62:J65)</f>
        <v>0</v>
      </c>
      <c r="K61" s="35">
        <f>SUM(K62:K65)</f>
        <v>0</v>
      </c>
      <c r="L61" s="35">
        <f>SUM(L62:L65)</f>
        <v>0</v>
      </c>
      <c r="M61" s="35">
        <f>SUM(M62:M65)</f>
        <v>0</v>
      </c>
      <c r="N61" s="35">
        <f t="shared" si="9"/>
        <v>0</v>
      </c>
    </row>
    <row r="62" spans="1:14" x14ac:dyDescent="0.25">
      <c r="A62" s="4" t="s">
        <v>61</v>
      </c>
      <c r="B62" s="36">
        <v>0</v>
      </c>
      <c r="C62" s="28">
        <v>0</v>
      </c>
      <c r="D62" s="30">
        <v>0</v>
      </c>
      <c r="E62" s="28">
        <v>0</v>
      </c>
      <c r="F62" s="28">
        <v>0</v>
      </c>
      <c r="G62" s="31">
        <v>0</v>
      </c>
      <c r="H62" s="28">
        <v>0</v>
      </c>
      <c r="I62" s="28">
        <v>0</v>
      </c>
      <c r="J62" s="28">
        <v>0</v>
      </c>
      <c r="K62" s="31">
        <v>0</v>
      </c>
      <c r="L62" s="28">
        <v>0</v>
      </c>
      <c r="M62" s="28">
        <v>0</v>
      </c>
      <c r="N62" s="27">
        <f t="shared" si="9"/>
        <v>0</v>
      </c>
    </row>
    <row r="63" spans="1:14" x14ac:dyDescent="0.25">
      <c r="A63" s="4" t="s">
        <v>62</v>
      </c>
      <c r="B63" s="28">
        <v>0</v>
      </c>
      <c r="C63" s="28">
        <v>0</v>
      </c>
      <c r="D63" s="30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  <c r="M63" s="28">
        <v>0</v>
      </c>
      <c r="N63" s="27">
        <f t="shared" si="9"/>
        <v>0</v>
      </c>
    </row>
    <row r="64" spans="1:14" x14ac:dyDescent="0.25">
      <c r="A64" s="4" t="s">
        <v>63</v>
      </c>
      <c r="B64" s="28">
        <v>0</v>
      </c>
      <c r="C64" s="28">
        <v>0</v>
      </c>
      <c r="D64" s="30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  <c r="N64" s="27">
        <f t="shared" si="9"/>
        <v>0</v>
      </c>
    </row>
    <row r="65" spans="1:14" x14ac:dyDescent="0.25">
      <c r="A65" s="4" t="s">
        <v>64</v>
      </c>
      <c r="B65" s="28">
        <v>0</v>
      </c>
      <c r="C65" s="28">
        <v>0</v>
      </c>
      <c r="D65" s="30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27">
        <f t="shared" si="9"/>
        <v>0</v>
      </c>
    </row>
    <row r="66" spans="1:14" x14ac:dyDescent="0.25">
      <c r="A66" s="3" t="s">
        <v>65</v>
      </c>
      <c r="B66" s="35">
        <f>SUM(B67:B68)</f>
        <v>0</v>
      </c>
      <c r="C66" s="35">
        <f t="shared" ref="C66" si="23">SUM(C67:C68)</f>
        <v>0</v>
      </c>
      <c r="D66" s="35">
        <f t="shared" ref="D66" si="24">SUM(D67:D68)</f>
        <v>0</v>
      </c>
      <c r="E66" s="35">
        <f t="shared" ref="E66" si="25">SUM(E67:E68)</f>
        <v>0</v>
      </c>
      <c r="F66" s="35">
        <f t="shared" ref="F66:M66" si="26">SUM(F67:F68)</f>
        <v>0</v>
      </c>
      <c r="G66" s="35">
        <f t="shared" ref="G66:H66" si="27">SUM(G67:G68)</f>
        <v>0</v>
      </c>
      <c r="H66" s="35">
        <f t="shared" si="27"/>
        <v>0</v>
      </c>
      <c r="I66" s="35">
        <f t="shared" si="26"/>
        <v>0</v>
      </c>
      <c r="J66" s="35">
        <f t="shared" ref="J66" si="28">SUM(J67:J68)</f>
        <v>0</v>
      </c>
      <c r="K66" s="35">
        <f t="shared" si="26"/>
        <v>0</v>
      </c>
      <c r="L66" s="35">
        <f t="shared" si="26"/>
        <v>0</v>
      </c>
      <c r="M66" s="35">
        <f t="shared" si="26"/>
        <v>0</v>
      </c>
      <c r="N66" s="35">
        <f t="shared" si="9"/>
        <v>0</v>
      </c>
    </row>
    <row r="67" spans="1:14" x14ac:dyDescent="0.25">
      <c r="A67" s="4" t="s">
        <v>66</v>
      </c>
      <c r="B67" s="28">
        <v>0</v>
      </c>
      <c r="C67" s="28">
        <v>0</v>
      </c>
      <c r="D67" s="30">
        <v>0</v>
      </c>
      <c r="E67" s="28">
        <v>0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8">
        <v>0</v>
      </c>
      <c r="M67" s="28">
        <v>0</v>
      </c>
      <c r="N67" s="27">
        <f t="shared" si="9"/>
        <v>0</v>
      </c>
    </row>
    <row r="68" spans="1:14" x14ac:dyDescent="0.25">
      <c r="A68" s="4" t="s">
        <v>67</v>
      </c>
      <c r="B68" s="28">
        <v>0</v>
      </c>
      <c r="C68" s="28">
        <v>0</v>
      </c>
      <c r="D68" s="30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7">
        <f t="shared" si="9"/>
        <v>0</v>
      </c>
    </row>
    <row r="69" spans="1:14" x14ac:dyDescent="0.25">
      <c r="A69" s="3" t="s">
        <v>68</v>
      </c>
      <c r="B69" s="35">
        <f>SUM(B70:B72)</f>
        <v>0</v>
      </c>
      <c r="C69" s="35">
        <f>SUM(C70:C72)</f>
        <v>0</v>
      </c>
      <c r="D69" s="35">
        <f t="shared" ref="D69" si="29">SUM(D70:D72)</f>
        <v>0</v>
      </c>
      <c r="E69" s="35">
        <f t="shared" ref="E69" si="30">SUM(E70:E72)</f>
        <v>0</v>
      </c>
      <c r="F69" s="35">
        <f t="shared" ref="F69:M69" si="31">SUM(F70:F72)</f>
        <v>0</v>
      </c>
      <c r="G69" s="35">
        <f t="shared" ref="G69:H69" si="32">SUM(G70:G72)</f>
        <v>0</v>
      </c>
      <c r="H69" s="35">
        <f t="shared" si="32"/>
        <v>0</v>
      </c>
      <c r="I69" s="35">
        <f t="shared" si="31"/>
        <v>0</v>
      </c>
      <c r="J69" s="35">
        <f t="shared" ref="J69" si="33">SUM(J70:J72)</f>
        <v>0</v>
      </c>
      <c r="K69" s="35">
        <f t="shared" si="31"/>
        <v>0</v>
      </c>
      <c r="L69" s="35">
        <f t="shared" si="31"/>
        <v>0</v>
      </c>
      <c r="M69" s="35">
        <f t="shared" si="31"/>
        <v>0</v>
      </c>
      <c r="N69" s="35">
        <f t="shared" si="9"/>
        <v>0</v>
      </c>
    </row>
    <row r="70" spans="1:14" x14ac:dyDescent="0.25">
      <c r="A70" s="4" t="s">
        <v>69</v>
      </c>
      <c r="B70" s="28">
        <v>0</v>
      </c>
      <c r="C70" s="28">
        <v>0</v>
      </c>
      <c r="D70" s="30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8">
        <v>0</v>
      </c>
      <c r="L70" s="28">
        <v>0</v>
      </c>
      <c r="M70" s="28">
        <v>0</v>
      </c>
      <c r="N70" s="27">
        <f t="shared" si="9"/>
        <v>0</v>
      </c>
    </row>
    <row r="71" spans="1:14" x14ac:dyDescent="0.25">
      <c r="A71" s="4" t="s">
        <v>70</v>
      </c>
      <c r="B71" s="28">
        <v>0</v>
      </c>
      <c r="C71" s="28">
        <v>0</v>
      </c>
      <c r="D71" s="30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v>0</v>
      </c>
      <c r="M71" s="28">
        <v>0</v>
      </c>
      <c r="N71" s="27">
        <f t="shared" si="9"/>
        <v>0</v>
      </c>
    </row>
    <row r="72" spans="1:14" x14ac:dyDescent="0.25">
      <c r="A72" s="4" t="s">
        <v>71</v>
      </c>
      <c r="B72" s="28">
        <v>0</v>
      </c>
      <c r="C72" s="28">
        <v>0</v>
      </c>
      <c r="D72" s="30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8">
        <v>0</v>
      </c>
      <c r="N72" s="27">
        <f t="shared" si="9"/>
        <v>0</v>
      </c>
    </row>
    <row r="73" spans="1:14" x14ac:dyDescent="0.25">
      <c r="A73" s="1" t="s">
        <v>72</v>
      </c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</row>
    <row r="74" spans="1:14" x14ac:dyDescent="0.25">
      <c r="A74" s="3" t="s">
        <v>73</v>
      </c>
      <c r="B74" s="35">
        <f>SUM(B75:B76)</f>
        <v>0</v>
      </c>
      <c r="C74" s="35">
        <f t="shared" ref="C74" si="34">SUM(C75:C76)</f>
        <v>0</v>
      </c>
      <c r="D74" s="35">
        <f t="shared" ref="D74" si="35">SUM(D75:D76)</f>
        <v>0</v>
      </c>
      <c r="E74" s="35">
        <f t="shared" ref="E74" si="36">SUM(E75:E76)</f>
        <v>0</v>
      </c>
      <c r="F74" s="35">
        <f t="shared" ref="F74:M74" si="37">SUM(F75:F76)</f>
        <v>0</v>
      </c>
      <c r="G74" s="35">
        <f t="shared" ref="G74:H74" si="38">SUM(G75:G76)</f>
        <v>0</v>
      </c>
      <c r="H74" s="35">
        <f t="shared" si="38"/>
        <v>0</v>
      </c>
      <c r="I74" s="35">
        <f t="shared" si="37"/>
        <v>0</v>
      </c>
      <c r="J74" s="35">
        <f t="shared" ref="J74" si="39">SUM(J75:J76)</f>
        <v>0</v>
      </c>
      <c r="K74" s="35">
        <f t="shared" si="37"/>
        <v>0</v>
      </c>
      <c r="L74" s="35">
        <f t="shared" si="37"/>
        <v>0</v>
      </c>
      <c r="M74" s="35">
        <f t="shared" si="37"/>
        <v>0</v>
      </c>
      <c r="N74" s="35">
        <f t="shared" ref="N74:N81" si="40">SUM(B74:M74)</f>
        <v>0</v>
      </c>
    </row>
    <row r="75" spans="1:14" x14ac:dyDescent="0.25">
      <c r="A75" s="4" t="s">
        <v>74</v>
      </c>
      <c r="B75" s="28">
        <v>0</v>
      </c>
      <c r="C75" s="28">
        <v>0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8">
        <v>0</v>
      </c>
      <c r="L75" s="28">
        <v>0</v>
      </c>
      <c r="M75" s="28">
        <v>0</v>
      </c>
      <c r="N75" s="27">
        <f t="shared" si="40"/>
        <v>0</v>
      </c>
    </row>
    <row r="76" spans="1:14" x14ac:dyDescent="0.25">
      <c r="A76" s="4" t="s">
        <v>75</v>
      </c>
      <c r="B76" s="28">
        <v>0</v>
      </c>
      <c r="C76" s="28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27">
        <f t="shared" si="40"/>
        <v>0</v>
      </c>
    </row>
    <row r="77" spans="1:14" x14ac:dyDescent="0.25">
      <c r="A77" s="3" t="s">
        <v>76</v>
      </c>
      <c r="B77" s="35">
        <f>SUM(B78:B79)</f>
        <v>0</v>
      </c>
      <c r="C77" s="35">
        <f t="shared" ref="C77" si="41">SUM(C78:C79)</f>
        <v>0</v>
      </c>
      <c r="D77" s="35">
        <f t="shared" ref="D77" si="42">SUM(D78:D79)</f>
        <v>0</v>
      </c>
      <c r="E77" s="35">
        <f t="shared" ref="E77" si="43">SUM(E78:E79)</f>
        <v>0</v>
      </c>
      <c r="F77" s="35">
        <f t="shared" ref="F77:M77" si="44">SUM(F78:F79)</f>
        <v>0</v>
      </c>
      <c r="G77" s="35">
        <f t="shared" ref="G77:H77" si="45">SUM(G78:G79)</f>
        <v>0</v>
      </c>
      <c r="H77" s="35">
        <f t="shared" si="45"/>
        <v>0</v>
      </c>
      <c r="I77" s="35">
        <f t="shared" si="44"/>
        <v>0</v>
      </c>
      <c r="J77" s="35">
        <f t="shared" ref="J77" si="46">SUM(J78:J79)</f>
        <v>0</v>
      </c>
      <c r="K77" s="35">
        <f t="shared" si="44"/>
        <v>0</v>
      </c>
      <c r="L77" s="35">
        <f t="shared" si="44"/>
        <v>0</v>
      </c>
      <c r="M77" s="35">
        <f t="shared" si="44"/>
        <v>0</v>
      </c>
      <c r="N77" s="35">
        <f t="shared" si="40"/>
        <v>0</v>
      </c>
    </row>
    <row r="78" spans="1:14" x14ac:dyDescent="0.25">
      <c r="A78" s="4" t="s">
        <v>77</v>
      </c>
      <c r="B78" s="28">
        <v>0</v>
      </c>
      <c r="C78" s="28">
        <v>0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28">
        <v>0</v>
      </c>
      <c r="L78" s="28">
        <v>0</v>
      </c>
      <c r="M78" s="28">
        <v>0</v>
      </c>
      <c r="N78" s="27">
        <f t="shared" si="40"/>
        <v>0</v>
      </c>
    </row>
    <row r="79" spans="1:14" x14ac:dyDescent="0.25">
      <c r="A79" s="4" t="s">
        <v>78</v>
      </c>
      <c r="B79" s="28">
        <v>0</v>
      </c>
      <c r="C79" s="28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27">
        <f t="shared" si="40"/>
        <v>0</v>
      </c>
    </row>
    <row r="80" spans="1:14" x14ac:dyDescent="0.25">
      <c r="A80" s="3" t="s">
        <v>79</v>
      </c>
      <c r="B80" s="35">
        <f>SUM(B81:B81)</f>
        <v>0</v>
      </c>
      <c r="C80" s="35">
        <f t="shared" ref="C80" si="47">SUM(C81:C81)</f>
        <v>0</v>
      </c>
      <c r="D80" s="35">
        <f t="shared" ref="D80" si="48">SUM(D81:D81)</f>
        <v>0</v>
      </c>
      <c r="E80" s="35">
        <f t="shared" ref="E80" si="49">SUM(E81:E81)</f>
        <v>0</v>
      </c>
      <c r="F80" s="35">
        <f t="shared" ref="F80:M80" si="50">SUM(F81:F81)</f>
        <v>0</v>
      </c>
      <c r="G80" s="35">
        <f t="shared" ref="G80:H80" si="51">SUM(G81:G81)</f>
        <v>0</v>
      </c>
      <c r="H80" s="35">
        <f t="shared" si="51"/>
        <v>0</v>
      </c>
      <c r="I80" s="35">
        <f t="shared" si="50"/>
        <v>0</v>
      </c>
      <c r="J80" s="35">
        <f t="shared" ref="J80" si="52">SUM(J81:J81)</f>
        <v>0</v>
      </c>
      <c r="K80" s="35">
        <f t="shared" si="50"/>
        <v>0</v>
      </c>
      <c r="L80" s="35">
        <f t="shared" si="50"/>
        <v>0</v>
      </c>
      <c r="M80" s="35">
        <f t="shared" si="50"/>
        <v>0</v>
      </c>
      <c r="N80" s="35">
        <f t="shared" si="40"/>
        <v>0</v>
      </c>
    </row>
    <row r="81" spans="1:14" x14ac:dyDescent="0.25">
      <c r="A81" s="4" t="s">
        <v>80</v>
      </c>
      <c r="B81" s="28">
        <v>0</v>
      </c>
      <c r="C81" s="28">
        <v>0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28">
        <v>0</v>
      </c>
      <c r="L81" s="28">
        <v>0</v>
      </c>
      <c r="M81" s="28">
        <v>0</v>
      </c>
      <c r="N81" s="27">
        <f t="shared" si="40"/>
        <v>0</v>
      </c>
    </row>
    <row r="82" spans="1:14" s="16" customFormat="1" x14ac:dyDescent="0.25">
      <c r="A82" s="20" t="s">
        <v>81</v>
      </c>
      <c r="B82" s="38">
        <f>B9+B15+B25+B35+B44+B51+B61+B66+B69+B74+B77+B80</f>
        <v>27655673.293620002</v>
      </c>
      <c r="C82" s="38">
        <f t="shared" ref="C82" si="53">C9+C15+C25+C35+C44+C51+C61+C66+C69+C74+C77+C80</f>
        <v>29572506.379999999</v>
      </c>
      <c r="D82" s="38">
        <f t="shared" ref="D82:M82" si="54">D9+D15+D25+D35+D44+D51+D61+D66+D69+D74+D77+D80</f>
        <v>30475608.120000001</v>
      </c>
      <c r="E82" s="38">
        <f t="shared" si="54"/>
        <v>47002917.539999999</v>
      </c>
      <c r="F82" s="38">
        <f t="shared" si="54"/>
        <v>36821746.640000008</v>
      </c>
      <c r="G82" s="38">
        <f>G9+G15+G25+G35+G44+G51+G61+G66+G69+G74+G77+G80</f>
        <v>56981069.796311997</v>
      </c>
      <c r="H82" s="38">
        <f t="shared" ref="H82" si="55">H9+H15+H25+H35+H44+H51+H61+H66+H69+H74+H77+H80</f>
        <v>106325523.6406</v>
      </c>
      <c r="I82" s="38">
        <f t="shared" si="54"/>
        <v>43752795.909999996</v>
      </c>
      <c r="J82" s="38">
        <f t="shared" si="54"/>
        <v>36744897.640000001</v>
      </c>
      <c r="K82" s="38">
        <f t="shared" si="54"/>
        <v>56431479.696000002</v>
      </c>
      <c r="L82" s="38">
        <f>L9+L15+L25+L35+L44+L51+L61+L66+L69+L74+L77+L80</f>
        <v>57378480.640000015</v>
      </c>
      <c r="M82" s="38">
        <f t="shared" si="54"/>
        <v>0</v>
      </c>
      <c r="N82" s="38">
        <f>N9+N15+N25+N35+N44+N51+N61+N66+N69+N74+N77+N80</f>
        <v>529142699.29653209</v>
      </c>
    </row>
    <row r="83" spans="1:14" x14ac:dyDescent="0.25">
      <c r="N83" s="26"/>
    </row>
    <row r="84" spans="1:14" ht="15.75" x14ac:dyDescent="0.25">
      <c r="A84" s="24"/>
      <c r="H84" s="32"/>
      <c r="M84" s="26"/>
      <c r="N84" s="33"/>
    </row>
    <row r="85" spans="1:14" x14ac:dyDescent="0.25">
      <c r="A85" s="15" t="s">
        <v>85</v>
      </c>
      <c r="H85" s="45"/>
      <c r="M85" s="26"/>
      <c r="N85" s="33"/>
    </row>
    <row r="86" spans="1:14" x14ac:dyDescent="0.25">
      <c r="A86" s="15" t="s">
        <v>86</v>
      </c>
      <c r="H86" s="32"/>
      <c r="M86" s="27"/>
    </row>
    <row r="87" spans="1:14" x14ac:dyDescent="0.25">
      <c r="A87" s="15" t="s">
        <v>87</v>
      </c>
      <c r="M87" s="27"/>
      <c r="N87" s="26"/>
    </row>
    <row r="88" spans="1:14" x14ac:dyDescent="0.25">
      <c r="N88" s="26"/>
    </row>
    <row r="89" spans="1:14" x14ac:dyDescent="0.25">
      <c r="N89" s="26"/>
    </row>
    <row r="90" spans="1:14" x14ac:dyDescent="0.25">
      <c r="N90" s="27"/>
    </row>
  </sheetData>
  <mergeCells count="5">
    <mergeCell ref="A2:N2"/>
    <mergeCell ref="A3:N3"/>
    <mergeCell ref="A4:N4"/>
    <mergeCell ref="A5:N5"/>
    <mergeCell ref="A1:N1"/>
  </mergeCells>
  <pageMargins left="0.35433070866141703" right="0.15748031496063" top="0.39370078740157499" bottom="0.55118110236220497" header="0.15748031496063" footer="0.27559055118110198"/>
  <pageSetup paperSize="5" scale="57" orientation="landscape" r:id="rId1"/>
  <headerFooter>
    <oddFooter>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P1 Presupuesto Aprobado</vt:lpstr>
      <vt:lpstr>P2 Presupuesto Aprobado-Ejec </vt:lpstr>
      <vt:lpstr>P3 Ejecución </vt:lpstr>
      <vt:lpstr>'P2 Presupuesto Aprobado-Ejec '!Print_Area</vt:lpstr>
      <vt:lpstr>'P1 Presupuesto Aprobado'!Print_Titles</vt:lpstr>
      <vt:lpstr>'P2 Presupuesto Aprobado-Ejec '!Print_Titles</vt:lpstr>
      <vt:lpstr>'P3 Ejecución 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M. Peguero F.</dc:creator>
  <cp:keywords/>
  <dc:description/>
  <cp:lastModifiedBy>Joel Manuel Rosario Espinal</cp:lastModifiedBy>
  <cp:revision/>
  <cp:lastPrinted>2024-11-01T15:54:27Z</cp:lastPrinted>
  <dcterms:created xsi:type="dcterms:W3CDTF">2021-07-29T18:58:50Z</dcterms:created>
  <dcterms:modified xsi:type="dcterms:W3CDTF">2024-12-02T17:37:18Z</dcterms:modified>
  <cp:category/>
  <cp:contentStatus/>
</cp:coreProperties>
</file>